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\Downloads\"/>
    </mc:Choice>
  </mc:AlternateContent>
  <xr:revisionPtr revIDLastSave="0" documentId="13_ncr:1_{416C0101-0BEC-4AEC-9EC5-D83C28C251AE}" xr6:coauthVersionLast="47" xr6:coauthVersionMax="47" xr10:uidLastSave="{00000000-0000-0000-0000-000000000000}"/>
  <bookViews>
    <workbookView xWindow="-108" yWindow="-108" windowWidth="19416" windowHeight="10560" tabRatio="656" xr2:uid="{4F809850-A84C-4483-BFC3-5D4DB0C8329F}"/>
  </bookViews>
  <sheets>
    <sheet name="TOP" sheetId="7" r:id="rId1"/>
    <sheet name="条件文" sheetId="1" r:id="rId2"/>
    <sheet name="条件文練習Ⅰ" sheetId="2" r:id="rId3"/>
    <sheet name="条件文練習Ⅱ" sheetId="3" r:id="rId4"/>
    <sheet name="条件文（ネスト）" sheetId="4" r:id="rId5"/>
    <sheet name="条件文（ネスト）練習Ⅰ" sheetId="5" r:id="rId6"/>
    <sheet name="成績評価表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A売上高･粗利益" hidden="1">#REF!</definedName>
    <definedName name="__123Graph_B" localSheetId="1" hidden="1">[1]Lesson10!#REF!</definedName>
    <definedName name="__123Graph_B" localSheetId="4" hidden="1">[1]Lesson10!#REF!</definedName>
    <definedName name="__123Graph_B" localSheetId="2" hidden="1">[1]Lesson10!#REF!</definedName>
    <definedName name="__123Graph_B" localSheetId="3" hidden="1">[1]Lesson10!#REF!</definedName>
    <definedName name="__123Graph_B" hidden="1">[2]Lesson10!#REF!</definedName>
    <definedName name="__123Graph_B売上高･粗利益" localSheetId="1" hidden="1">[3]Lesson10!#REF!</definedName>
    <definedName name="__123Graph_B売上高･粗利益" localSheetId="4" hidden="1">[4]Lesson10!#REF!</definedName>
    <definedName name="__123Graph_B売上高･粗利益" localSheetId="2" hidden="1">[3]Lesson10!#REF!</definedName>
    <definedName name="__123Graph_B売上高･粗利益" localSheetId="3" hidden="1">[3]Lesson10!#REF!</definedName>
    <definedName name="__123Graph_B売上高･粗利益" hidden="1">[5]Lesson10!#REF!</definedName>
    <definedName name="__123Graph_X売上高･粗利益" hidden="1">#REF!</definedName>
    <definedName name="__NEW01">[6]家計簿!$U$142</definedName>
    <definedName name="__NEW02">[6]家計簿!$U$144</definedName>
    <definedName name="__NEW021">[6]家計簿!$U$146</definedName>
    <definedName name="__NEW03">[6]家計簿!$U$149</definedName>
    <definedName name="_1d2_" hidden="1">[7]Lesson10!#REF!</definedName>
    <definedName name="_2d2_" hidden="1">[8]Lesson10!#REF!</definedName>
    <definedName name="_ADDR">[6]家計簿!$U$193</definedName>
    <definedName name="_ADDR.01">[6]家計簿!$U$194</definedName>
    <definedName name="_ADDR.BR">[6]家計簿!$U$189</definedName>
    <definedName name="_ADDR.D">[6]家計簿!$U$191</definedName>
    <definedName name="_ADDR.DUMMY">[6]家計簿!$U$196</definedName>
    <definedName name="_ADDR.R">[6]家計簿!$U$190</definedName>
    <definedName name="_ADDR.STR">[6]家計簿!$U$192</definedName>
    <definedName name="_ADDR.TL">#N/A</definedName>
    <definedName name="_ADDRS">#N/A</definedName>
    <definedName name="_ERRMES" localSheetId="1">[3]Lesson10!#REF!</definedName>
    <definedName name="_ERRMES" localSheetId="4">[4]Lesson10!#REF!</definedName>
    <definedName name="_ERRMES" localSheetId="2">[3]Lesson10!#REF!</definedName>
    <definedName name="_ERRMES" localSheetId="3">[3]Lesson10!#REF!</definedName>
    <definedName name="_ERRMES">[5]Lesson10!#REF!</definedName>
    <definedName name="_Fill" localSheetId="1" hidden="1">[3]Lesson10!#REF!</definedName>
    <definedName name="_Fill" localSheetId="4" hidden="1">[4]Lesson10!#REF!</definedName>
    <definedName name="_Fill" localSheetId="2" hidden="1">[3]Lesson10!#REF!</definedName>
    <definedName name="_Fill" localSheetId="3" hidden="1">[3]Lesson10!#REF!</definedName>
    <definedName name="_Fill" hidden="1">[5]Lesson10!#REF!</definedName>
    <definedName name="_INITIAL" localSheetId="1">[3]Lesson10!#REF!</definedName>
    <definedName name="_INITIAL" localSheetId="4">[4]Lesson10!#REF!</definedName>
    <definedName name="_INITIAL" localSheetId="2">[3]Lesson10!#REF!</definedName>
    <definedName name="_INITIAL" localSheetId="3">[3]Lesson10!#REF!</definedName>
    <definedName name="_INITIAL">[5]Lesson10!#REF!</definedName>
    <definedName name="_KEY" localSheetId="1">[3]Lesson10!#REF!</definedName>
    <definedName name="_KEY" localSheetId="4">[4]Lesson10!#REF!</definedName>
    <definedName name="_KEY" localSheetId="2">[3]Lesson10!#REF!</definedName>
    <definedName name="_KEY" localSheetId="3">[3]Lesson10!#REF!</definedName>
    <definedName name="_KEY">[5]Lesson10!#REF!</definedName>
    <definedName name="_LOADFILE" localSheetId="1">[3]Lesson10!#REF!</definedName>
    <definedName name="_LOADFILE" localSheetId="4">[4]Lesson10!#REF!</definedName>
    <definedName name="_LOADFILE" localSheetId="2">[3]Lesson10!#REF!</definedName>
    <definedName name="_LOADFILE" localSheetId="3">[3]Lesson10!#REF!</definedName>
    <definedName name="_LOADFILE">[5]Lesson10!#REF!</definedName>
    <definedName name="_MESAREA" localSheetId="1">[3]Lesson10!#REF!</definedName>
    <definedName name="_MESAREA" localSheetId="4">[4]Lesson10!#REF!</definedName>
    <definedName name="_MESAREA" localSheetId="2">[3]Lesson10!#REF!</definedName>
    <definedName name="_MESAREA" localSheetId="3">[3]Lesson10!#REF!</definedName>
    <definedName name="_MESAREA">[5]Lesson10!#REF!</definedName>
    <definedName name="_MESSAGE1" localSheetId="1">[3]Lesson10!#REF!</definedName>
    <definedName name="_MESSAGE1" localSheetId="4">[4]Lesson10!#REF!</definedName>
    <definedName name="_MESSAGE1" localSheetId="2">[3]Lesson10!#REF!</definedName>
    <definedName name="_MESSAGE1" localSheetId="3">[3]Lesson10!#REF!</definedName>
    <definedName name="_MESSAGE1">[5]Lesson10!#REF!</definedName>
    <definedName name="_MESSAGE2" localSheetId="1">[3]Lesson10!#REF!</definedName>
    <definedName name="_MESSAGE2" localSheetId="4">[4]Lesson10!#REF!</definedName>
    <definedName name="_MESSAGE2" localSheetId="2">[3]Lesson10!#REF!</definedName>
    <definedName name="_MESSAGE2" localSheetId="3">[3]Lesson10!#REF!</definedName>
    <definedName name="_MESSAGE2">[5]Lesson10!#REF!</definedName>
    <definedName name="_MESSAGE3" localSheetId="1">[3]Lesson10!#REF!</definedName>
    <definedName name="_MESSAGE3" localSheetId="4">[4]Lesson10!#REF!</definedName>
    <definedName name="_MESSAGE3" localSheetId="2">[3]Lesson10!#REF!</definedName>
    <definedName name="_MESSAGE3" localSheetId="3">[3]Lesson10!#REF!</definedName>
    <definedName name="_MESSAGE3">[5]Lesson10!#REF!</definedName>
    <definedName name="_MESSAGE4" localSheetId="1">[3]Lesson10!#REF!</definedName>
    <definedName name="_MESSAGE4" localSheetId="4">[4]Lesson10!#REF!</definedName>
    <definedName name="_MESSAGE4" localSheetId="2">[3]Lesson10!#REF!</definedName>
    <definedName name="_MESSAGE4" localSheetId="3">[3]Lesson10!#REF!</definedName>
    <definedName name="_MESSAGE4">[5]Lesson10!#REF!</definedName>
    <definedName name="_MESSAGE5" localSheetId="1">[3]Lesson10!#REF!</definedName>
    <definedName name="_MESSAGE5" localSheetId="4">[4]Lesson10!#REF!</definedName>
    <definedName name="_MESSAGE5" localSheetId="2">[3]Lesson10!#REF!</definedName>
    <definedName name="_MESSAGE5" localSheetId="3">[3]Lesson10!#REF!</definedName>
    <definedName name="_MESSAGE5">[5]Lesson10!#REF!</definedName>
    <definedName name="_NEW01">[9]家計簿!$U$142</definedName>
    <definedName name="_NEW02">[9]家計簿!$U$144</definedName>
    <definedName name="_NEW021">[9]家計簿!$U$146</definedName>
    <definedName name="_NEW03">[9]家計簿!$U$149</definedName>
    <definedName name="_RETRIEVE" localSheetId="1">[3]Lesson10!#REF!</definedName>
    <definedName name="_RETRIEVE" localSheetId="4">[4]Lesson10!#REF!</definedName>
    <definedName name="_RETRIEVE" localSheetId="2">[3]Lesson10!#REF!</definedName>
    <definedName name="_RETRIEVE" localSheetId="3">[3]Lesson10!#REF!</definedName>
    <definedName name="_RETRIEVE">[5]Lesson10!#REF!</definedName>
    <definedName name="_TRAPPED" localSheetId="1">[3]Lesson10!#REF!</definedName>
    <definedName name="_TRAPPED" localSheetId="4">[4]Lesson10!#REF!</definedName>
    <definedName name="_TRAPPED" localSheetId="2">[3]Lesson10!#REF!</definedName>
    <definedName name="_TRAPPED" localSheetId="3">[3]Lesson10!#REF!</definedName>
    <definedName name="_TRAPPED">[5]Lesson10!#REF!</definedName>
    <definedName name="_WIN" localSheetId="1">[3]Lesson10!#REF!</definedName>
    <definedName name="_WIN" localSheetId="4">[4]Lesson10!#REF!</definedName>
    <definedName name="_WIN" localSheetId="2">[3]Lesson10!#REF!</definedName>
    <definedName name="_WIN" localSheetId="3">[3]Lesson10!#REF!</definedName>
    <definedName name="_WIN">[5]Lesson10!#REF!</definedName>
    <definedName name="_YYY1">[9]家計簿!$U$94</definedName>
    <definedName name="_YYY2">[9]家計簿!$U$99</definedName>
    <definedName name="_ZZZ1">[9]家計簿!$U$77</definedName>
    <definedName name="_ZZZ2">[9]家計簿!$U$82</definedName>
    <definedName name="\0">[6]家計簿!#REF!</definedName>
    <definedName name="\a" localSheetId="1">[3]Lesson10!#REF!</definedName>
    <definedName name="\a" localSheetId="4">[4]Lesson10!#REF!</definedName>
    <definedName name="\a" localSheetId="2">[3]Lesson10!#REF!</definedName>
    <definedName name="\a" localSheetId="3">[3]Lesson10!#REF!</definedName>
    <definedName name="\a">[5]Lesson10!#REF!</definedName>
    <definedName name="a" hidden="1">#REF!</definedName>
    <definedName name="APPD1">[6]家計簿!$U$124</definedName>
    <definedName name="APPEND">[6]家計簿!$U$119</definedName>
    <definedName name="APPEND1">#N/A</definedName>
    <definedName name="APPEND2">#N/A</definedName>
    <definedName name="d" hidden="1">#REF!</definedName>
    <definedName name="DATE_IN">[6]家計簿!$U$155</definedName>
    <definedName name="DUMMY">[6]家計簿!#REF!</definedName>
    <definedName name="DUMMY2">[6]家計簿!#REF!</definedName>
    <definedName name="END_OP">[6]家計簿!$U$153</definedName>
    <definedName name="IN_LASTMON">[6]家計簿!$U$66</definedName>
    <definedName name="IN_THISMON">[6]家計簿!$U$63</definedName>
    <definedName name="IN_TODAY">[6]家計簿!$U$60</definedName>
    <definedName name="INPUT">[6]家計簿!#REF!</definedName>
    <definedName name="INPUT_B">[6]家計簿!$U$55</definedName>
    <definedName name="INPUT_B0">[6]家計簿!$U$56</definedName>
    <definedName name="INPUT_C">[6]家計簿!$U$69</definedName>
    <definedName name="INPUT_D">[6]家計簿!$U$70</definedName>
    <definedName name="INPUT_E">[6]家計簿!$U$71</definedName>
    <definedName name="INPUT_E0">[6]家計簿!$U$72</definedName>
    <definedName name="INPUT_F">[6]家計簿!$U$87</definedName>
    <definedName name="INPUT_G">[6]家計簿!$U$88</definedName>
    <definedName name="INPUT_G0">[6]家計簿!$U$89</definedName>
    <definedName name="INPUT_H">[6]家計簿!$U$104</definedName>
    <definedName name="INPUT_H0">[6]家計簿!$U$106</definedName>
    <definedName name="INPUT_I">[6]家計簿!$U$105</definedName>
    <definedName name="INPUT_I0">[6]家計簿!$U$106</definedName>
    <definedName name="INPUT_J">[6]家計簿!$U$109</definedName>
    <definedName name="INPUT_J0">[6]家計簿!$U$110</definedName>
    <definedName name="INPUT_K">[6]家計簿!$U$113</definedName>
    <definedName name="INPUT_L">[6]家計簿!$U$114</definedName>
    <definedName name="INPUT0">[6]家計簿!$U$51</definedName>
    <definedName name="INPUT1">[6]家計簿!$U$53</definedName>
    <definedName name="L_END">[6]家計簿!$U$116</definedName>
    <definedName name="LAST">[6]家計簿!$U$159</definedName>
    <definedName name="LINPUT">[6]家計簿!$U$116</definedName>
    <definedName name="MENU1">[6]家計簿!#REF!</definedName>
    <definedName name="MENU2">[6]家計簿!$U$57</definedName>
    <definedName name="MODE">[6]家計簿!$U$160</definedName>
    <definedName name="MONTH">[6]家計簿!$U$130</definedName>
    <definedName name="NEW">[6]家計簿!$U$139</definedName>
    <definedName name="NEWE">[6]家計簿!$U$151</definedName>
    <definedName name="NEXT">[6]家計簿!$U$165</definedName>
    <definedName name="NEXT1">[6]家計簿!$U$169</definedName>
    <definedName name="NEXT2">[6]家計簿!$U$172</definedName>
    <definedName name="PRINT">[6]家計簿!$U$161</definedName>
    <definedName name="PRINTMENU">[6]家計簿!$U$162</definedName>
    <definedName name="REFRESH">[6]家計簿!$U$133</definedName>
    <definedName name="REFRESH1">[6]家計簿!$U$134</definedName>
    <definedName name="REFRESH2">[6]家計簿!$U$136</definedName>
    <definedName name="TABLE">[6]家計簿!$O$5:$P$50</definedName>
    <definedName name="TABLE2">[6]家計簿!$S$5:$T$50</definedName>
    <definedName name="TRAP">[6]家計簿!$U$182</definedName>
    <definedName name="YYY0">[6]家計簿!$U$92</definedName>
    <definedName name="YYY1">[6]家計簿!$U$94</definedName>
    <definedName name="YYY2">[6]家計簿!$U$99</definedName>
    <definedName name="YYYDMY">[6]家計簿!$U$97</definedName>
    <definedName name="YYYDMY2">[6]家計簿!$U$101</definedName>
    <definedName name="ZZZ0">[6]家計簿!$U$75</definedName>
    <definedName name="ZZZ1">[6]家計簿!$U$77</definedName>
    <definedName name="ZZZ2">[6]家計簿!$U$82</definedName>
    <definedName name="ZZZDMY">[6]家計簿!$U$80</definedName>
    <definedName name="ZZZDMY2">[6]家計簿!$U$84</definedName>
    <definedName name="商品テーブル">[10]商品マスタ!$B$3:$E$12</definedName>
    <definedName name="問題２">'[11]1-3'!#REF!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8" l="1"/>
  <c r="F11" i="5"/>
  <c r="F12" i="5"/>
  <c r="F13" i="5"/>
  <c r="F14" i="5"/>
  <c r="F15" i="5"/>
  <c r="F16" i="5"/>
  <c r="F17" i="5"/>
  <c r="F18" i="5"/>
  <c r="F19" i="5"/>
  <c r="F20" i="5"/>
  <c r="F21" i="5"/>
  <c r="F10" i="5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5" i="2"/>
  <c r="F5" i="2"/>
  <c r="G10" i="5" l="1"/>
  <c r="H1" i="5"/>
  <c r="J1" i="4"/>
  <c r="N1" i="3"/>
  <c r="H1" i="2"/>
  <c r="E1" i="1"/>
  <c r="G11" i="5"/>
  <c r="G12" i="5"/>
  <c r="G13" i="5"/>
  <c r="G14" i="5"/>
  <c r="G15" i="5"/>
  <c r="G16" i="5"/>
  <c r="G17" i="5"/>
  <c r="G18" i="5"/>
  <c r="G19" i="5"/>
  <c r="G20" i="5"/>
  <c r="G21" i="5"/>
  <c r="F8" i="4"/>
  <c r="F9" i="4"/>
  <c r="F10" i="4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7" i="1"/>
  <c r="F8" i="1"/>
  <c r="F12" i="1"/>
  <c r="F13" i="1"/>
  <c r="F14" i="1"/>
  <c r="J21" i="3" l="1"/>
  <c r="J13" i="3"/>
  <c r="J20" i="3"/>
  <c r="J12" i="3"/>
  <c r="J19" i="3"/>
  <c r="J15" i="3"/>
  <c r="J11" i="3"/>
  <c r="J7" i="3"/>
  <c r="J17" i="3"/>
  <c r="J9" i="3"/>
  <c r="J16" i="3"/>
  <c r="J8" i="3"/>
  <c r="J18" i="3"/>
  <c r="J14" i="3"/>
  <c r="J10" i="3"/>
  <c r="J6" i="3"/>
  <c r="I14" i="3" l="1"/>
  <c r="I18" i="3"/>
  <c r="I10" i="3"/>
  <c r="I19" i="3"/>
  <c r="I20" i="3"/>
  <c r="I16" i="3"/>
  <c r="I17" i="3"/>
  <c r="I8" i="3"/>
  <c r="I21" i="3"/>
  <c r="I7" i="3"/>
  <c r="I15" i="3"/>
  <c r="I13" i="3"/>
  <c r="I9" i="3"/>
  <c r="I11" i="3"/>
  <c r="I6" i="3"/>
  <c r="I12" i="3"/>
</calcChain>
</file>

<file path=xl/sharedStrings.xml><?xml version="1.0" encoding="utf-8"?>
<sst xmlns="http://schemas.openxmlformats.org/spreadsheetml/2006/main" count="118" uniqueCount="105">
  <si>
    <t>　　　　　　間を空けません</t>
    <rPh sb="6" eb="7">
      <t>アイダ</t>
    </rPh>
    <rPh sb="8" eb="9">
      <t>ア</t>
    </rPh>
    <phoneticPr fontId="4"/>
  </si>
  <si>
    <t>Shift+"2</t>
    <phoneticPr fontId="4"/>
  </si>
  <si>
    <t>””</t>
    <phoneticPr fontId="4"/>
  </si>
  <si>
    <t>"合格"</t>
    <rPh sb="1" eb="3">
      <t>ゴウカク</t>
    </rPh>
    <phoneticPr fontId="4"/>
  </si>
  <si>
    <t>C12&gt;=60</t>
    <phoneticPr fontId="4"/>
  </si>
  <si>
    <t>合格</t>
  </si>
  <si>
    <t>=IF(C12&gt;=60,"合格","")</t>
    <phoneticPr fontId="4"/>
  </si>
  <si>
    <t>結果見本</t>
  </si>
  <si>
    <t>判定</t>
  </si>
  <si>
    <t>点数</t>
  </si>
  <si>
    <t>もしも、点数が６０点以上なら合格、そうでなければ空白表示する。</t>
    <rPh sb="26" eb="28">
      <t>ヒョウジ</t>
    </rPh>
    <phoneticPr fontId="4"/>
  </si>
  <si>
    <t>不合格</t>
  </si>
  <si>
    <t>=IF(C7&gt;=60,"合格","不合格")</t>
    <phoneticPr fontId="4"/>
  </si>
  <si>
    <t>"不合格"</t>
    <phoneticPr fontId="4"/>
  </si>
  <si>
    <t>もしも、点数が６０点以上なら合格、そうでなければ不合格と表示する。</t>
    <rPh sb="28" eb="30">
      <t>ヒョウジ</t>
    </rPh>
    <phoneticPr fontId="4"/>
  </si>
  <si>
    <t>"合格"</t>
    <phoneticPr fontId="4"/>
  </si>
  <si>
    <t>C7&gt;=60</t>
    <phoneticPr fontId="4"/>
  </si>
  <si>
    <t>=IF(論理式,真,偽)</t>
  </si>
  <si>
    <t>●条件文●</t>
    <phoneticPr fontId="4"/>
  </si>
  <si>
    <t>野沢温泉</t>
  </si>
  <si>
    <t>比良山</t>
  </si>
  <si>
    <t>班尾高原</t>
  </si>
  <si>
    <t>白馬八方　</t>
  </si>
  <si>
    <t>白馬乗鞍</t>
  </si>
  <si>
    <t>栂地高原</t>
  </si>
  <si>
    <t>大山</t>
  </si>
  <si>
    <t>蔵王</t>
  </si>
  <si>
    <t>赤倉温泉</t>
  </si>
  <si>
    <t>神鍋高原</t>
  </si>
  <si>
    <t>志賀熊の湯</t>
  </si>
  <si>
    <t>志賀一の瀬</t>
  </si>
  <si>
    <t>五竜とみお</t>
  </si>
  <si>
    <t>伊吹山</t>
  </si>
  <si>
    <t>びわ湖バレイ</t>
  </si>
  <si>
    <t>ハチ高原</t>
  </si>
  <si>
    <t>ニセコ</t>
    <phoneticPr fontId="4"/>
  </si>
  <si>
    <t>トマム</t>
  </si>
  <si>
    <t>【設問】</t>
  </si>
  <si>
    <t>滑走</t>
  </si>
  <si>
    <t>積雪量ｃｍ</t>
  </si>
  <si>
    <t>スキー場</t>
  </si>
  <si>
    <t>スキー場情報</t>
  </si>
  <si>
    <t>作成欄</t>
  </si>
  <si>
    <t>中川新一</t>
  </si>
  <si>
    <t>相沢春子</t>
  </si>
  <si>
    <t>森山綾子</t>
  </si>
  <si>
    <t>藤原りえ</t>
  </si>
  <si>
    <t>岡島佐和子</t>
  </si>
  <si>
    <t>松岡清</t>
  </si>
  <si>
    <t>長沢三郎</t>
  </si>
  <si>
    <t>清水公平</t>
  </si>
  <si>
    <t>橘かおる</t>
  </si>
  <si>
    <t>岸本敦子</t>
  </si>
  <si>
    <t>藤井明子</t>
  </si>
  <si>
    <t>中島由美子</t>
  </si>
  <si>
    <t>内田博之</t>
  </si>
  <si>
    <t>内藤武夫</t>
  </si>
  <si>
    <t>青木みどり</t>
  </si>
  <si>
    <t>受診は年齢が３０歳以上に 要 を表示しましょう。
※IF関数を使用すること。</t>
    <phoneticPr fontId="4"/>
  </si>
  <si>
    <t>大岩太郎</t>
  </si>
  <si>
    <t>受診</t>
  </si>
  <si>
    <t>年齢</t>
  </si>
  <si>
    <t>日</t>
  </si>
  <si>
    <t>月</t>
  </si>
  <si>
    <t>年</t>
  </si>
  <si>
    <t>氏名</t>
  </si>
  <si>
    <t>健康診断</t>
  </si>
  <si>
    <t>C</t>
    <phoneticPr fontId="4"/>
  </si>
  <si>
    <t>B</t>
    <phoneticPr fontId="4"/>
  </si>
  <si>
    <t>=IF(C8&gt;=80,"A",IF(C8&gt;=60,"B","C"))</t>
    <phoneticPr fontId="4"/>
  </si>
  <si>
    <t>A</t>
    <phoneticPr fontId="4"/>
  </si>
  <si>
    <t>点数が８０点以上ならＡ、６０点以上ならＢ、そうでなければC。</t>
  </si>
  <si>
    <t>=IF(論理式,真,IF(論理式,真,偽))</t>
    <phoneticPr fontId="4"/>
  </si>
  <si>
    <t>●条件文（ネスト）●</t>
    <phoneticPr fontId="4"/>
  </si>
  <si>
    <t>狭山</t>
    <rPh sb="0" eb="2">
      <t>サヤマ</t>
    </rPh>
    <phoneticPr fontId="4"/>
  </si>
  <si>
    <t>水上高原</t>
    <rPh sb="0" eb="2">
      <t>ミズカミ</t>
    </rPh>
    <rPh sb="2" eb="4">
      <t>コウゲン</t>
    </rPh>
    <phoneticPr fontId="4"/>
  </si>
  <si>
    <t>湯沢</t>
    <rPh sb="0" eb="2">
      <t>ユザワ</t>
    </rPh>
    <phoneticPr fontId="4"/>
  </si>
  <si>
    <t>かぐら</t>
    <phoneticPr fontId="4"/>
  </si>
  <si>
    <t>苗場</t>
    <rPh sb="0" eb="2">
      <t>ナエバ</t>
    </rPh>
    <phoneticPr fontId="4"/>
  </si>
  <si>
    <t>福井</t>
    <rPh sb="0" eb="2">
      <t>フクイ</t>
    </rPh>
    <phoneticPr fontId="4"/>
  </si>
  <si>
    <t>国境</t>
    <rPh sb="0" eb="1">
      <t>クニ</t>
    </rPh>
    <rPh sb="1" eb="2">
      <t>サカイ</t>
    </rPh>
    <phoneticPr fontId="4"/>
  </si>
  <si>
    <t>函館山</t>
    <rPh sb="0" eb="2">
      <t>ハコダテ</t>
    </rPh>
    <rPh sb="2" eb="3">
      <t>ヤマ</t>
    </rPh>
    <phoneticPr fontId="4"/>
  </si>
  <si>
    <t>志賀高原</t>
    <rPh sb="0" eb="2">
      <t>シガ</t>
    </rPh>
    <rPh sb="2" eb="4">
      <t>コウゲン</t>
    </rPh>
    <phoneticPr fontId="4"/>
  </si>
  <si>
    <t>×</t>
    <phoneticPr fontId="4"/>
  </si>
  <si>
    <t>0～49</t>
    <phoneticPr fontId="4"/>
  </si>
  <si>
    <t>軽井沢</t>
    <rPh sb="0" eb="3">
      <t>カルイザワ</t>
    </rPh>
    <phoneticPr fontId="4"/>
  </si>
  <si>
    <t>△</t>
    <phoneticPr fontId="4"/>
  </si>
  <si>
    <t>50～99</t>
    <phoneticPr fontId="4"/>
  </si>
  <si>
    <t>表万座</t>
    <rPh sb="0" eb="1">
      <t>オモテ</t>
    </rPh>
    <rPh sb="1" eb="3">
      <t>マンザ</t>
    </rPh>
    <phoneticPr fontId="4"/>
  </si>
  <si>
    <t>100～</t>
    <phoneticPr fontId="4"/>
  </si>
  <si>
    <t>万座</t>
    <rPh sb="0" eb="2">
      <t>マンザ</t>
    </rPh>
    <phoneticPr fontId="4"/>
  </si>
  <si>
    <t>滑走状況</t>
    <rPh sb="0" eb="2">
      <t>カッソウ</t>
    </rPh>
    <rPh sb="2" eb="4">
      <t>ジョウキョウ</t>
    </rPh>
    <phoneticPr fontId="4"/>
  </si>
  <si>
    <t>積雪量（ｃｍ）</t>
    <rPh sb="0" eb="3">
      <t>セキセツリョウ</t>
    </rPh>
    <phoneticPr fontId="4"/>
  </si>
  <si>
    <t>判定条件表</t>
    <rPh sb="0" eb="2">
      <t>ハンテイ</t>
    </rPh>
    <rPh sb="2" eb="4">
      <t>ジョウケン</t>
    </rPh>
    <rPh sb="4" eb="5">
      <t>ヒョウ</t>
    </rPh>
    <phoneticPr fontId="4"/>
  </si>
  <si>
    <t>スキー場積雪状況</t>
    <rPh sb="3" eb="4">
      <t>ジョウ</t>
    </rPh>
    <rPh sb="4" eb="6">
      <t>セキセツ</t>
    </rPh>
    <rPh sb="6" eb="8">
      <t>ジョウキョウ</t>
    </rPh>
    <phoneticPr fontId="4"/>
  </si>
  <si>
    <t>※IF関数を使用すること。</t>
    <phoneticPr fontId="4"/>
  </si>
  <si>
    <t>①スキー場積雪状況の滑走状況を判定条件表をもとに○△×を表示させましょう。</t>
    <rPh sb="15" eb="17">
      <t>ハンテイ</t>
    </rPh>
    <rPh sb="17" eb="19">
      <t>ジョウケン</t>
    </rPh>
    <rPh sb="19" eb="20">
      <t>ヒョウ</t>
    </rPh>
    <rPh sb="28" eb="30">
      <t>ヒョウジ</t>
    </rPh>
    <phoneticPr fontId="4"/>
  </si>
  <si>
    <t>TOPシートに名前を記入してください</t>
  </si>
  <si>
    <t>学籍番号</t>
    <rPh sb="0" eb="2">
      <t>ガクセキ</t>
    </rPh>
    <rPh sb="2" eb="4">
      <t>バンゴウ</t>
    </rPh>
    <phoneticPr fontId="17"/>
  </si>
  <si>
    <t>名前</t>
    <rPh sb="0" eb="2">
      <t>ナマエ</t>
    </rPh>
    <phoneticPr fontId="17"/>
  </si>
  <si>
    <t>Ｅｘｃｅｌ4</t>
    <phoneticPr fontId="17"/>
  </si>
  <si>
    <t>成績評価表</t>
    <phoneticPr fontId="17"/>
  </si>
  <si>
    <t>滑走は積雪量が100cm以上ある場合は ● 、それ以外は × を表示しましょう。
※IF関数を使用すること。</t>
    <rPh sb="44" eb="46">
      <t>カンスウ</t>
    </rPh>
    <rPh sb="47" eb="49">
      <t>シヨウ</t>
    </rPh>
    <phoneticPr fontId="4"/>
  </si>
  <si>
    <t>◎</t>
    <phoneticPr fontId="4"/>
  </si>
  <si>
    <t>滑走状況＝◎：全面可　△：一部可　×：不可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</si>
</sst>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22"/>
      <name val="HG丸ｺﾞｼｯｸM-PRO"/>
      <family val="3"/>
      <charset val="128"/>
    </font>
    <font>
      <sz val="7"/>
      <name val="ＭＳ 明朝"/>
      <family val="1"/>
      <charset val="128"/>
    </font>
    <font>
      <sz val="14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2" applyFont="1"/>
    <xf numFmtId="0" fontId="6" fillId="0" borderId="0" xfId="3" applyFont="1" applyAlignment="1">
      <alignment horizontal="center"/>
    </xf>
    <xf numFmtId="0" fontId="6" fillId="0" borderId="0" xfId="2" applyFont="1" applyAlignment="1">
      <alignment horizontal="center"/>
    </xf>
    <xf numFmtId="0" fontId="2" fillId="2" borderId="1" xfId="2" quotePrefix="1" applyFont="1" applyFill="1" applyBorder="1" applyAlignment="1" applyProtection="1">
      <alignment horizontal="center"/>
      <protection locked="0"/>
    </xf>
    <xf numFmtId="0" fontId="2" fillId="0" borderId="1" xfId="2" applyFont="1" applyBorder="1" applyAlignment="1">
      <alignment horizontal="center"/>
    </xf>
    <xf numFmtId="0" fontId="6" fillId="0" borderId="0" xfId="2" quotePrefix="1" applyFont="1" applyAlignment="1">
      <alignment horizontal="center"/>
    </xf>
    <xf numFmtId="0" fontId="2" fillId="0" borderId="0" xfId="2" quotePrefix="1" applyFont="1" applyAlignment="1">
      <alignment horizontal="left"/>
    </xf>
    <xf numFmtId="0" fontId="6" fillId="0" borderId="0" xfId="4" applyFont="1" applyAlignment="1">
      <alignment horizontal="center"/>
    </xf>
    <xf numFmtId="0" fontId="2" fillId="0" borderId="0" xfId="5" applyFont="1"/>
    <xf numFmtId="0" fontId="6" fillId="0" borderId="0" xfId="2" applyFont="1"/>
    <xf numFmtId="0" fontId="1" fillId="0" borderId="0" xfId="2"/>
    <xf numFmtId="0" fontId="7" fillId="0" borderId="0" xfId="2" applyFont="1"/>
    <xf numFmtId="10" fontId="1" fillId="0" borderId="0" xfId="1" applyNumberFormat="1" applyFill="1"/>
    <xf numFmtId="10" fontId="7" fillId="0" borderId="0" xfId="1" applyNumberFormat="1" applyFont="1" applyFill="1"/>
    <xf numFmtId="0" fontId="1" fillId="0" borderId="2" xfId="2" applyBorder="1"/>
    <xf numFmtId="0" fontId="1" fillId="0" borderId="3" xfId="2" applyBorder="1"/>
    <xf numFmtId="0" fontId="7" fillId="0" borderId="3" xfId="2" applyFont="1" applyBorder="1"/>
    <xf numFmtId="0" fontId="1" fillId="0" borderId="4" xfId="2" applyBorder="1"/>
    <xf numFmtId="0" fontId="8" fillId="0" borderId="0" xfId="2" applyFont="1" applyAlignment="1">
      <alignment horizontal="center"/>
    </xf>
    <xf numFmtId="0" fontId="6" fillId="0" borderId="5" xfId="3" applyFont="1" applyBorder="1" applyAlignment="1">
      <alignment horizontal="center"/>
    </xf>
    <xf numFmtId="0" fontId="1" fillId="2" borderId="1" xfId="2" applyFill="1" applyBorder="1" applyAlignment="1" applyProtection="1">
      <alignment horizontal="center"/>
      <protection locked="0"/>
    </xf>
    <xf numFmtId="0" fontId="1" fillId="0" borderId="1" xfId="2" applyBorder="1"/>
    <xf numFmtId="0" fontId="1" fillId="0" borderId="6" xfId="2" applyBorder="1"/>
    <xf numFmtId="0" fontId="1" fillId="0" borderId="0" xfId="2" applyAlignment="1">
      <alignment horizontal="center"/>
    </xf>
    <xf numFmtId="0" fontId="1" fillId="0" borderId="0" xfId="2" quotePrefix="1" applyAlignment="1">
      <alignment horizontal="right"/>
    </xf>
    <xf numFmtId="0" fontId="8" fillId="0" borderId="0" xfId="2" applyFont="1"/>
    <xf numFmtId="0" fontId="1" fillId="0" borderId="5" xfId="2" applyBorder="1"/>
    <xf numFmtId="0" fontId="1" fillId="0" borderId="1" xfId="2" applyBorder="1" applyAlignment="1">
      <alignment horizontal="center"/>
    </xf>
    <xf numFmtId="0" fontId="1" fillId="0" borderId="7" xfId="2" applyBorder="1"/>
    <xf numFmtId="0" fontId="1" fillId="0" borderId="8" xfId="2" applyBorder="1"/>
    <xf numFmtId="0" fontId="7" fillId="0" borderId="8" xfId="2" applyFont="1" applyBorder="1"/>
    <xf numFmtId="0" fontId="1" fillId="0" borderId="9" xfId="2" applyBorder="1"/>
    <xf numFmtId="0" fontId="1" fillId="0" borderId="0" xfId="5"/>
    <xf numFmtId="0" fontId="9" fillId="0" borderId="2" xfId="2" applyFont="1" applyBorder="1"/>
    <xf numFmtId="0" fontId="9" fillId="0" borderId="3" xfId="2" applyFont="1" applyBorder="1"/>
    <xf numFmtId="0" fontId="9" fillId="0" borderId="0" xfId="3" applyFont="1" applyAlignment="1">
      <alignment horizontal="center"/>
    </xf>
    <xf numFmtId="0" fontId="8" fillId="0" borderId="5" xfId="2" applyFont="1" applyBorder="1"/>
    <xf numFmtId="0" fontId="1" fillId="0" borderId="1" xfId="2" applyBorder="1" applyProtection="1">
      <protection locked="0"/>
    </xf>
    <xf numFmtId="0" fontId="1" fillId="0" borderId="0" xfId="2" applyAlignment="1">
      <alignment horizontal="left"/>
    </xf>
    <xf numFmtId="0" fontId="9" fillId="0" borderId="5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22" fontId="1" fillId="0" borderId="5" xfId="2" applyNumberFormat="1" applyBorder="1"/>
    <xf numFmtId="22" fontId="1" fillId="0" borderId="0" xfId="2" applyNumberFormat="1"/>
    <xf numFmtId="31" fontId="9" fillId="0" borderId="8" xfId="2" applyNumberFormat="1" applyFont="1" applyBorder="1"/>
    <xf numFmtId="0" fontId="2" fillId="0" borderId="0" xfId="6" applyFont="1"/>
    <xf numFmtId="10" fontId="2" fillId="0" borderId="0" xfId="7" applyNumberFormat="1" applyFont="1" applyFill="1"/>
    <xf numFmtId="0" fontId="6" fillId="0" borderId="0" xfId="6" applyFont="1" applyAlignment="1">
      <alignment horizontal="center"/>
    </xf>
    <xf numFmtId="0" fontId="2" fillId="3" borderId="1" xfId="6" applyFont="1" applyFill="1" applyBorder="1" applyAlignment="1" applyProtection="1">
      <alignment horizontal="center"/>
      <protection locked="0"/>
    </xf>
    <xf numFmtId="0" fontId="2" fillId="0" borderId="1" xfId="6" applyFont="1" applyBorder="1" applyAlignment="1">
      <alignment horizontal="center"/>
    </xf>
    <xf numFmtId="0" fontId="2" fillId="0" borderId="0" xfId="6" quotePrefix="1" applyFont="1" applyAlignment="1">
      <alignment horizontal="left"/>
    </xf>
    <xf numFmtId="0" fontId="2" fillId="0" borderId="0" xfId="6" applyFont="1" applyAlignment="1">
      <alignment horizontal="center"/>
    </xf>
    <xf numFmtId="0" fontId="2" fillId="0" borderId="0" xfId="6" quotePrefix="1" applyFont="1"/>
    <xf numFmtId="0" fontId="2" fillId="0" borderId="0" xfId="8" applyFont="1"/>
    <xf numFmtId="0" fontId="6" fillId="0" borderId="0" xfId="6" applyFont="1"/>
    <xf numFmtId="0" fontId="1" fillId="0" borderId="0" xfId="9"/>
    <xf numFmtId="0" fontId="1" fillId="0" borderId="2" xfId="9" applyBorder="1"/>
    <xf numFmtId="0" fontId="1" fillId="0" borderId="3" xfId="9" applyBorder="1"/>
    <xf numFmtId="0" fontId="1" fillId="0" borderId="4" xfId="9" applyBorder="1"/>
    <xf numFmtId="0" fontId="1" fillId="0" borderId="5" xfId="9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6" xfId="9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4" xfId="0" applyFont="1" applyBorder="1"/>
    <xf numFmtId="0" fontId="10" fillId="0" borderId="15" xfId="0" applyFont="1" applyBorder="1"/>
    <xf numFmtId="0" fontId="10" fillId="2" borderId="16" xfId="0" applyFont="1" applyFill="1" applyBorder="1" applyAlignment="1">
      <alignment horizontal="center"/>
    </xf>
    <xf numFmtId="0" fontId="10" fillId="0" borderId="1" xfId="0" applyFont="1" applyBorder="1"/>
    <xf numFmtId="0" fontId="10" fillId="0" borderId="17" xfId="0" applyFont="1" applyBorder="1"/>
    <xf numFmtId="0" fontId="1" fillId="0" borderId="0" xfId="3" applyFont="1" applyAlignment="1">
      <alignment horizontal="center"/>
    </xf>
    <xf numFmtId="38" fontId="1" fillId="0" borderId="0" xfId="10" applyFont="1" applyFill="1" applyAlignment="1">
      <alignment horizontal="center"/>
    </xf>
    <xf numFmtId="176" fontId="1" fillId="0" borderId="0" xfId="7" applyNumberFormat="1" applyFont="1" applyFill="1"/>
    <xf numFmtId="0" fontId="10" fillId="0" borderId="18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" fillId="0" borderId="0" xfId="6"/>
    <xf numFmtId="0" fontId="13" fillId="0" borderId="0" xfId="0" applyFont="1"/>
    <xf numFmtId="0" fontId="1" fillId="0" borderId="7" xfId="9" applyBorder="1"/>
    <xf numFmtId="0" fontId="1" fillId="0" borderId="8" xfId="9" applyBorder="1"/>
    <xf numFmtId="0" fontId="1" fillId="0" borderId="9" xfId="9" applyBorder="1"/>
    <xf numFmtId="0" fontId="14" fillId="0" borderId="0" xfId="9" applyFont="1"/>
    <xf numFmtId="0" fontId="15" fillId="0" borderId="0" xfId="8" applyFont="1"/>
    <xf numFmtId="0" fontId="1" fillId="0" borderId="0" xfId="6" quotePrefix="1" applyAlignment="1">
      <alignment horizontal="left"/>
    </xf>
    <xf numFmtId="0" fontId="1" fillId="0" borderId="0" xfId="6" applyAlignment="1">
      <alignment horizontal="left"/>
    </xf>
    <xf numFmtId="0" fontId="1" fillId="0" borderId="0" xfId="8"/>
    <xf numFmtId="0" fontId="18" fillId="5" borderId="0" xfId="0" applyFont="1" applyFill="1"/>
    <xf numFmtId="0" fontId="18" fillId="5" borderId="0" xfId="0" applyFont="1" applyFill="1" applyAlignment="1">
      <alignment horizontal="right"/>
    </xf>
    <xf numFmtId="0" fontId="18" fillId="4" borderId="0" xfId="0" applyFont="1" applyFill="1"/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wrapText="1"/>
    </xf>
    <xf numFmtId="0" fontId="18" fillId="2" borderId="1" xfId="0" applyFont="1" applyFill="1" applyBorder="1"/>
    <xf numFmtId="0" fontId="2" fillId="0" borderId="0" xfId="2" applyFont="1" applyAlignment="1">
      <alignment horizontal="center"/>
    </xf>
    <xf numFmtId="0" fontId="1" fillId="0" borderId="0" xfId="2" applyAlignment="1">
      <alignment vertical="top" wrapText="1"/>
    </xf>
    <xf numFmtId="0" fontId="1" fillId="0" borderId="13" xfId="2" applyBorder="1" applyAlignment="1">
      <alignment horizontal="center"/>
    </xf>
    <xf numFmtId="0" fontId="1" fillId="0" borderId="12" xfId="2" applyBorder="1" applyAlignment="1">
      <alignment horizontal="center"/>
    </xf>
    <xf numFmtId="0" fontId="1" fillId="0" borderId="11" xfId="2" applyBorder="1" applyAlignment="1">
      <alignment horizontal="center"/>
    </xf>
    <xf numFmtId="0" fontId="1" fillId="0" borderId="0" xfId="2" quotePrefix="1" applyAlignment="1">
      <alignment vertical="top" wrapText="1"/>
    </xf>
  </cellXfs>
  <cellStyles count="11">
    <cellStyle name="パーセント" xfId="1" builtinId="5"/>
    <cellStyle name="パーセント 2" xfId="7" xr:uid="{E41B311B-73A7-4E41-AB04-680B28212662}"/>
    <cellStyle name="桁区切り 2" xfId="10" xr:uid="{5F4E283C-5EEC-4509-8369-7A20D276677A}"/>
    <cellStyle name="標準" xfId="0" builtinId="0"/>
    <cellStyle name="標準_CAI(Analysis_and_practical_use_Chapter5)" xfId="5" xr:uid="{26DD02D5-68FD-4881-846E-B852AC2B6078}"/>
    <cellStyle name="標準_CAI(Exercise) 2" xfId="8" xr:uid="{6FC4EF0F-F14C-45F4-805E-EB7BACA8806F}"/>
    <cellStyle name="標準_ＥＸＣＥＬCAI" xfId="4" xr:uid="{CFAA1FF8-9636-4756-B657-65B824E9AC3A}"/>
    <cellStyle name="標準_L16-20_ＩＦ_ＣＡＩ" xfId="2" xr:uid="{FD80E7EF-F14C-41F1-ABCD-DD852E02542E}"/>
    <cellStyle name="標準_L16-20_ＩＦ_ＣＡＩ 2" xfId="6" xr:uid="{BE2CD7E1-3EC3-4A3D-9034-ECBA09DFAD0D}"/>
    <cellStyle name="標準_REI02" xfId="9" xr:uid="{4B5613CF-FF8C-4EE3-951F-0EE33CE0F76F}"/>
    <cellStyle name="標準_学籍番号名前ＣＡＩ" xfId="3" xr:uid="{DBF0E28A-60CF-4B23-B8A6-D76FC3D1D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0</xdr:row>
      <xdr:rowOff>19050</xdr:rowOff>
    </xdr:from>
    <xdr:ext cx="3535484" cy="1855177"/>
    <xdr:pic>
      <xdr:nvPicPr>
        <xdr:cNvPr id="2" name="Picture 2">
          <a:extLst>
            <a:ext uri="{FF2B5EF4-FFF2-40B4-BE49-F238E27FC236}">
              <a16:creationId xmlns:a16="http://schemas.microsoft.com/office/drawing/2014/main" id="{5FF264CE-E017-4FF9-9314-2BDDF1D6F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9050"/>
          <a:ext cx="3535484" cy="1855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412750</xdr:colOff>
      <xdr:row>11</xdr:row>
      <xdr:rowOff>0</xdr:rowOff>
    </xdr:from>
    <xdr:ext cx="3516434" cy="1859573"/>
    <xdr:pic>
      <xdr:nvPicPr>
        <xdr:cNvPr id="3" name="Picture 4">
          <a:extLst>
            <a:ext uri="{FF2B5EF4-FFF2-40B4-BE49-F238E27FC236}">
              <a16:creationId xmlns:a16="http://schemas.microsoft.com/office/drawing/2014/main" id="{431C7B0E-393C-4B84-B271-A9091562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0" y="2263140"/>
          <a:ext cx="3516434" cy="1859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527050</xdr:colOff>
      <xdr:row>14</xdr:row>
      <xdr:rowOff>82550</xdr:rowOff>
    </xdr:from>
    <xdr:to>
      <xdr:col>11</xdr:col>
      <xdr:colOff>482600</xdr:colOff>
      <xdr:row>15</xdr:row>
      <xdr:rowOff>57150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9F394490-F430-4AA4-B5BE-2604CB1D8446}"/>
            </a:ext>
          </a:extLst>
        </xdr:cNvPr>
        <xdr:cNvSpPr>
          <a:spLocks noChangeArrowheads="1"/>
        </xdr:cNvSpPr>
      </xdr:nvSpPr>
      <xdr:spPr bwMode="auto">
        <a:xfrm>
          <a:off x="6242050" y="2962910"/>
          <a:ext cx="527050" cy="1803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330200</xdr:colOff>
      <xdr:row>15</xdr:row>
      <xdr:rowOff>38100</xdr:rowOff>
    </xdr:from>
    <xdr:to>
      <xdr:col>11</xdr:col>
      <xdr:colOff>25400</xdr:colOff>
      <xdr:row>15</xdr:row>
      <xdr:rowOff>44450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68994A53-8ADB-443D-93B0-A80A4C25AD21}"/>
            </a:ext>
          </a:extLst>
        </xdr:cNvPr>
        <xdr:cNvSpPr>
          <a:spLocks noChangeShapeType="1"/>
        </xdr:cNvSpPr>
      </xdr:nvSpPr>
      <xdr:spPr bwMode="auto">
        <a:xfrm flipH="1">
          <a:off x="4902200" y="3124200"/>
          <a:ext cx="1409700" cy="6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444500</xdr:colOff>
      <xdr:row>14</xdr:row>
      <xdr:rowOff>0</xdr:rowOff>
    </xdr:from>
    <xdr:to>
      <xdr:col>11</xdr:col>
      <xdr:colOff>38100</xdr:colOff>
      <xdr:row>14</xdr:row>
      <xdr:rowOff>101600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88A8A445-0656-4B23-8E8B-66C9D336865C}"/>
            </a:ext>
          </a:extLst>
        </xdr:cNvPr>
        <xdr:cNvSpPr>
          <a:spLocks noChangeShapeType="1"/>
        </xdr:cNvSpPr>
      </xdr:nvSpPr>
      <xdr:spPr bwMode="auto">
        <a:xfrm flipH="1">
          <a:off x="5016500" y="2880360"/>
          <a:ext cx="1308100" cy="1016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107950</xdr:colOff>
      <xdr:row>13</xdr:row>
      <xdr:rowOff>19050</xdr:rowOff>
    </xdr:from>
    <xdr:to>
      <xdr:col>11</xdr:col>
      <xdr:colOff>50800</xdr:colOff>
      <xdr:row>13</xdr:row>
      <xdr:rowOff>95250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4DF07022-B0E7-4099-8986-0444B3227EF3}"/>
            </a:ext>
          </a:extLst>
        </xdr:cNvPr>
        <xdr:cNvSpPr>
          <a:spLocks noChangeShapeType="1"/>
        </xdr:cNvSpPr>
      </xdr:nvSpPr>
      <xdr:spPr bwMode="auto">
        <a:xfrm flipH="1">
          <a:off x="5251450" y="2693670"/>
          <a:ext cx="1085850" cy="762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527050</xdr:colOff>
      <xdr:row>13</xdr:row>
      <xdr:rowOff>120650</xdr:rowOff>
    </xdr:from>
    <xdr:to>
      <xdr:col>11</xdr:col>
      <xdr:colOff>482600</xdr:colOff>
      <xdr:row>14</xdr:row>
      <xdr:rowOff>95250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5F524187-04AB-47F8-A005-5970F1DD3BB9}"/>
            </a:ext>
          </a:extLst>
        </xdr:cNvPr>
        <xdr:cNvSpPr>
          <a:spLocks noChangeArrowheads="1"/>
        </xdr:cNvSpPr>
      </xdr:nvSpPr>
      <xdr:spPr bwMode="auto">
        <a:xfrm>
          <a:off x="6242050" y="2795270"/>
          <a:ext cx="527050" cy="1803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527050</xdr:colOff>
      <xdr:row>12</xdr:row>
      <xdr:rowOff>152400</xdr:rowOff>
    </xdr:from>
    <xdr:to>
      <xdr:col>11</xdr:col>
      <xdr:colOff>482600</xdr:colOff>
      <xdr:row>13</xdr:row>
      <xdr:rowOff>120650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D1B8DD6B-4983-473E-ABC7-E691A2C00BE1}"/>
            </a:ext>
          </a:extLst>
        </xdr:cNvPr>
        <xdr:cNvSpPr>
          <a:spLocks noChangeArrowheads="1"/>
        </xdr:cNvSpPr>
      </xdr:nvSpPr>
      <xdr:spPr bwMode="auto">
        <a:xfrm>
          <a:off x="6242050" y="2621280"/>
          <a:ext cx="527050" cy="1739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482600</xdr:colOff>
      <xdr:row>1</xdr:row>
      <xdr:rowOff>139700</xdr:rowOff>
    </xdr:from>
    <xdr:to>
      <xdr:col>11</xdr:col>
      <xdr:colOff>425450</xdr:colOff>
      <xdr:row>2</xdr:row>
      <xdr:rowOff>120650</xdr:rowOff>
    </xdr:to>
    <xdr:sp macro="" textlink="">
      <xdr:nvSpPr>
        <xdr:cNvPr id="10" name="Oval 11">
          <a:extLst>
            <a:ext uri="{FF2B5EF4-FFF2-40B4-BE49-F238E27FC236}">
              <a16:creationId xmlns:a16="http://schemas.microsoft.com/office/drawing/2014/main" id="{5731794E-2634-461B-98DF-6A066D05749C}"/>
            </a:ext>
          </a:extLst>
        </xdr:cNvPr>
        <xdr:cNvSpPr>
          <a:spLocks noChangeArrowheads="1"/>
        </xdr:cNvSpPr>
      </xdr:nvSpPr>
      <xdr:spPr bwMode="auto">
        <a:xfrm>
          <a:off x="6197600" y="345440"/>
          <a:ext cx="51435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482600</xdr:colOff>
      <xdr:row>2</xdr:row>
      <xdr:rowOff>101600</xdr:rowOff>
    </xdr:from>
    <xdr:to>
      <xdr:col>11</xdr:col>
      <xdr:colOff>425450</xdr:colOff>
      <xdr:row>3</xdr:row>
      <xdr:rowOff>82550</xdr:rowOff>
    </xdr:to>
    <xdr:sp macro="" textlink="">
      <xdr:nvSpPr>
        <xdr:cNvPr id="11" name="Oval 12">
          <a:extLst>
            <a:ext uri="{FF2B5EF4-FFF2-40B4-BE49-F238E27FC236}">
              <a16:creationId xmlns:a16="http://schemas.microsoft.com/office/drawing/2014/main" id="{36AE13C2-0F5C-47CE-A6CC-FF1EBC12C751}"/>
            </a:ext>
          </a:extLst>
        </xdr:cNvPr>
        <xdr:cNvSpPr>
          <a:spLocks noChangeArrowheads="1"/>
        </xdr:cNvSpPr>
      </xdr:nvSpPr>
      <xdr:spPr bwMode="auto">
        <a:xfrm>
          <a:off x="6197600" y="513080"/>
          <a:ext cx="51435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482600</xdr:colOff>
      <xdr:row>3</xdr:row>
      <xdr:rowOff>57150</xdr:rowOff>
    </xdr:from>
    <xdr:to>
      <xdr:col>11</xdr:col>
      <xdr:colOff>425450</xdr:colOff>
      <xdr:row>4</xdr:row>
      <xdr:rowOff>38100</xdr:rowOff>
    </xdr:to>
    <xdr:sp macro="" textlink="">
      <xdr:nvSpPr>
        <xdr:cNvPr id="12" name="Oval 13">
          <a:extLst>
            <a:ext uri="{FF2B5EF4-FFF2-40B4-BE49-F238E27FC236}">
              <a16:creationId xmlns:a16="http://schemas.microsoft.com/office/drawing/2014/main" id="{08B3758B-E9B2-4AC5-9055-BE415EBECA3C}"/>
            </a:ext>
          </a:extLst>
        </xdr:cNvPr>
        <xdr:cNvSpPr>
          <a:spLocks noChangeArrowheads="1"/>
        </xdr:cNvSpPr>
      </xdr:nvSpPr>
      <xdr:spPr bwMode="auto">
        <a:xfrm>
          <a:off x="6197600" y="674370"/>
          <a:ext cx="51435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533400</xdr:colOff>
      <xdr:row>2</xdr:row>
      <xdr:rowOff>25400</xdr:rowOff>
    </xdr:from>
    <xdr:to>
      <xdr:col>10</xdr:col>
      <xdr:colOff>482600</xdr:colOff>
      <xdr:row>2</xdr:row>
      <xdr:rowOff>101600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423E297E-C234-4117-BDE4-22E35033C407}"/>
            </a:ext>
          </a:extLst>
        </xdr:cNvPr>
        <xdr:cNvSpPr>
          <a:spLocks noChangeShapeType="1"/>
        </xdr:cNvSpPr>
      </xdr:nvSpPr>
      <xdr:spPr bwMode="auto">
        <a:xfrm flipH="1">
          <a:off x="5105400" y="436880"/>
          <a:ext cx="1092200" cy="762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3</xdr:row>
      <xdr:rowOff>0</xdr:rowOff>
    </xdr:from>
    <xdr:to>
      <xdr:col>10</xdr:col>
      <xdr:colOff>482600</xdr:colOff>
      <xdr:row>3</xdr:row>
      <xdr:rowOff>101600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8BE3C260-CC08-48BB-9A0E-819F1F3B327B}"/>
            </a:ext>
          </a:extLst>
        </xdr:cNvPr>
        <xdr:cNvSpPr>
          <a:spLocks noChangeShapeType="1"/>
        </xdr:cNvSpPr>
      </xdr:nvSpPr>
      <xdr:spPr bwMode="auto">
        <a:xfrm flipH="1">
          <a:off x="5149850" y="617220"/>
          <a:ext cx="1047750" cy="1016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</xdr:colOff>
      <xdr:row>3</xdr:row>
      <xdr:rowOff>152400</xdr:rowOff>
    </xdr:from>
    <xdr:to>
      <xdr:col>10</xdr:col>
      <xdr:colOff>463550</xdr:colOff>
      <xdr:row>4</xdr:row>
      <xdr:rowOff>95250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E29D2547-E1C0-48C6-9B88-BFAC16F1064D}"/>
            </a:ext>
          </a:extLst>
        </xdr:cNvPr>
        <xdr:cNvSpPr>
          <a:spLocks noChangeShapeType="1"/>
        </xdr:cNvSpPr>
      </xdr:nvSpPr>
      <xdr:spPr bwMode="auto">
        <a:xfrm flipH="1">
          <a:off x="5149850" y="769620"/>
          <a:ext cx="1028700" cy="1485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38100</xdr:colOff>
      <xdr:row>0</xdr:row>
      <xdr:rowOff>57150</xdr:rowOff>
    </xdr:from>
    <xdr:ext cx="298450" cy="306265"/>
    <xdr:pic>
      <xdr:nvPicPr>
        <xdr:cNvPr id="16" name="Picture 18">
          <a:extLst>
            <a:ext uri="{FF2B5EF4-FFF2-40B4-BE49-F238E27FC236}">
              <a16:creationId xmlns:a16="http://schemas.microsoft.com/office/drawing/2014/main" id="{8056A4E7-6F61-48DE-A101-1C18DF66F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57150"/>
          <a:ext cx="298450" cy="30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19050</xdr:colOff>
      <xdr:row>11</xdr:row>
      <xdr:rowOff>25400</xdr:rowOff>
    </xdr:from>
    <xdr:ext cx="292100" cy="308707"/>
    <xdr:pic>
      <xdr:nvPicPr>
        <xdr:cNvPr id="17" name="Picture 19">
          <a:extLst>
            <a:ext uri="{FF2B5EF4-FFF2-40B4-BE49-F238E27FC236}">
              <a16:creationId xmlns:a16="http://schemas.microsoft.com/office/drawing/2014/main" id="{FD228317-FCE2-4A1E-A142-BDC59B0FE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2288540"/>
          <a:ext cx="292100" cy="308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876300</xdr:colOff>
      <xdr:row>14</xdr:row>
      <xdr:rowOff>158750</xdr:rowOff>
    </xdr:from>
    <xdr:to>
      <xdr:col>8</xdr:col>
      <xdr:colOff>114300</xdr:colOff>
      <xdr:row>15</xdr:row>
      <xdr:rowOff>95250</xdr:rowOff>
    </xdr:to>
    <xdr:sp macro="" textlink="">
      <xdr:nvSpPr>
        <xdr:cNvPr id="18" name="Oval 20">
          <a:extLst>
            <a:ext uri="{FF2B5EF4-FFF2-40B4-BE49-F238E27FC236}">
              <a16:creationId xmlns:a16="http://schemas.microsoft.com/office/drawing/2014/main" id="{E3CBEE92-F75F-4C16-8FCE-7C10CEA5941C}"/>
            </a:ext>
          </a:extLst>
        </xdr:cNvPr>
        <xdr:cNvSpPr>
          <a:spLocks noChangeArrowheads="1"/>
        </xdr:cNvSpPr>
      </xdr:nvSpPr>
      <xdr:spPr bwMode="auto">
        <a:xfrm>
          <a:off x="4572000" y="3039110"/>
          <a:ext cx="114300" cy="1422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50800</xdr:colOff>
      <xdr:row>15</xdr:row>
      <xdr:rowOff>82550</xdr:rowOff>
    </xdr:from>
    <xdr:to>
      <xdr:col>8</xdr:col>
      <xdr:colOff>330200</xdr:colOff>
      <xdr:row>16</xdr:row>
      <xdr:rowOff>25400</xdr:rowOff>
    </xdr:to>
    <xdr:sp macro="" textlink="">
      <xdr:nvSpPr>
        <xdr:cNvPr id="19" name="Line 21">
          <a:extLst>
            <a:ext uri="{FF2B5EF4-FFF2-40B4-BE49-F238E27FC236}">
              <a16:creationId xmlns:a16="http://schemas.microsoft.com/office/drawing/2014/main" id="{29CD2B4A-E841-455D-93C5-C49078AD364D}"/>
            </a:ext>
          </a:extLst>
        </xdr:cNvPr>
        <xdr:cNvSpPr>
          <a:spLocks noChangeShapeType="1"/>
        </xdr:cNvSpPr>
      </xdr:nvSpPr>
      <xdr:spPr bwMode="auto">
        <a:xfrm>
          <a:off x="4622800" y="3168650"/>
          <a:ext cx="279400" cy="1485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107950</xdr:colOff>
      <xdr:row>15</xdr:row>
      <xdr:rowOff>57150</xdr:rowOff>
    </xdr:from>
    <xdr:to>
      <xdr:col>9</xdr:col>
      <xdr:colOff>69850</xdr:colOff>
      <xdr:row>16</xdr:row>
      <xdr:rowOff>38100</xdr:rowOff>
    </xdr:to>
    <xdr:sp macro="" textlink="">
      <xdr:nvSpPr>
        <xdr:cNvPr id="20" name="Line 22">
          <a:extLst>
            <a:ext uri="{FF2B5EF4-FFF2-40B4-BE49-F238E27FC236}">
              <a16:creationId xmlns:a16="http://schemas.microsoft.com/office/drawing/2014/main" id="{F6A80B8B-BD1B-4BFF-9960-939B2899B1CA}"/>
            </a:ext>
          </a:extLst>
        </xdr:cNvPr>
        <xdr:cNvSpPr>
          <a:spLocks noChangeShapeType="1"/>
        </xdr:cNvSpPr>
      </xdr:nvSpPr>
      <xdr:spPr bwMode="auto">
        <a:xfrm>
          <a:off x="4679950" y="3143250"/>
          <a:ext cx="533400" cy="1866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16</xdr:row>
      <xdr:rowOff>25400</xdr:rowOff>
    </xdr:from>
    <xdr:to>
      <xdr:col>9</xdr:col>
      <xdr:colOff>82550</xdr:colOff>
      <xdr:row>17</xdr:row>
      <xdr:rowOff>63500</xdr:rowOff>
    </xdr:to>
    <xdr:sp macro="" textlink="">
      <xdr:nvSpPr>
        <xdr:cNvPr id="21" name="Line 23">
          <a:extLst>
            <a:ext uri="{FF2B5EF4-FFF2-40B4-BE49-F238E27FC236}">
              <a16:creationId xmlns:a16="http://schemas.microsoft.com/office/drawing/2014/main" id="{416BCF1D-6F05-4C9D-ADB9-2A1654CF35E1}"/>
            </a:ext>
          </a:extLst>
        </xdr:cNvPr>
        <xdr:cNvSpPr>
          <a:spLocks noChangeShapeType="1"/>
        </xdr:cNvSpPr>
      </xdr:nvSpPr>
      <xdr:spPr bwMode="auto">
        <a:xfrm>
          <a:off x="5213350" y="3317240"/>
          <a:ext cx="12700" cy="2438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88900</xdr:colOff>
      <xdr:row>10</xdr:row>
      <xdr:rowOff>95250</xdr:rowOff>
    </xdr:from>
    <xdr:ext cx="2200728" cy="1181100"/>
    <xdr:pic>
      <xdr:nvPicPr>
        <xdr:cNvPr id="2" name="Picture 41">
          <a:extLst>
            <a:ext uri="{FF2B5EF4-FFF2-40B4-BE49-F238E27FC236}">
              <a16:creationId xmlns:a16="http://schemas.microsoft.com/office/drawing/2014/main" id="{BFC8291B-354F-4920-B3E4-D63D4487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5700" y="2152650"/>
          <a:ext cx="2200728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8</xdr:row>
      <xdr:rowOff>95250</xdr:rowOff>
    </xdr:from>
    <xdr:ext cx="177800" cy="200480"/>
    <xdr:pic>
      <xdr:nvPicPr>
        <xdr:cNvPr id="3" name="Picture 13">
          <a:extLst>
            <a:ext uri="{FF2B5EF4-FFF2-40B4-BE49-F238E27FC236}">
              <a16:creationId xmlns:a16="http://schemas.microsoft.com/office/drawing/2014/main" id="{DB965872-1B0F-4FE9-AE47-46E9C9D61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41170"/>
          <a:ext cx="177800" cy="20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171450</xdr:colOff>
      <xdr:row>10</xdr:row>
      <xdr:rowOff>57150</xdr:rowOff>
    </xdr:from>
    <xdr:to>
      <xdr:col>5</xdr:col>
      <xdr:colOff>311150</xdr:colOff>
      <xdr:row>19</xdr:row>
      <xdr:rowOff>82550</xdr:rowOff>
    </xdr:to>
    <xdr:grpSp>
      <xdr:nvGrpSpPr>
        <xdr:cNvPr id="4" name="Group 44">
          <a:extLst>
            <a:ext uri="{FF2B5EF4-FFF2-40B4-BE49-F238E27FC236}">
              <a16:creationId xmlns:a16="http://schemas.microsoft.com/office/drawing/2014/main" id="{A1BD5C10-79C7-423D-83C5-A380B0F32064}"/>
            </a:ext>
          </a:extLst>
        </xdr:cNvPr>
        <xdr:cNvGrpSpPr>
          <a:grpSpLocks/>
        </xdr:cNvGrpSpPr>
      </xdr:nvGrpSpPr>
      <xdr:grpSpPr bwMode="auto">
        <a:xfrm>
          <a:off x="850900" y="1898650"/>
          <a:ext cx="3486150" cy="1682750"/>
          <a:chOff x="26" y="248"/>
          <a:chExt cx="282" cy="168"/>
        </a:xfrm>
      </xdr:grpSpPr>
      <xdr:pic>
        <xdr:nvPicPr>
          <xdr:cNvPr id="5" name="Picture 2">
            <a:extLst>
              <a:ext uri="{FF2B5EF4-FFF2-40B4-BE49-F238E27FC236}">
                <a16:creationId xmlns:a16="http://schemas.microsoft.com/office/drawing/2014/main" id="{5C40AAB0-E985-45E0-BEE2-0AF1A3A6FC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" y="248"/>
            <a:ext cx="282" cy="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Oval 14">
            <a:extLst>
              <a:ext uri="{FF2B5EF4-FFF2-40B4-BE49-F238E27FC236}">
                <a16:creationId xmlns:a16="http://schemas.microsoft.com/office/drawing/2014/main" id="{F09A0CD8-A2EC-4D7E-BBD7-F495E0981CC6}"/>
              </a:ext>
            </a:extLst>
          </xdr:cNvPr>
          <xdr:cNvSpPr>
            <a:spLocks noChangeArrowheads="1"/>
          </xdr:cNvSpPr>
        </xdr:nvSpPr>
        <xdr:spPr bwMode="auto">
          <a:xfrm>
            <a:off x="86" y="274"/>
            <a:ext cx="57" cy="13"/>
          </a:xfrm>
          <a:prstGeom prst="ellips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Oval 15">
            <a:extLst>
              <a:ext uri="{FF2B5EF4-FFF2-40B4-BE49-F238E27FC236}">
                <a16:creationId xmlns:a16="http://schemas.microsoft.com/office/drawing/2014/main" id="{F1B260A6-C963-4763-8834-D1A482A5FB90}"/>
              </a:ext>
            </a:extLst>
          </xdr:cNvPr>
          <xdr:cNvSpPr>
            <a:spLocks noChangeArrowheads="1"/>
          </xdr:cNvSpPr>
        </xdr:nvSpPr>
        <xdr:spPr bwMode="auto">
          <a:xfrm>
            <a:off x="86" y="287"/>
            <a:ext cx="57" cy="12"/>
          </a:xfrm>
          <a:prstGeom prst="ellips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Oval 16">
            <a:extLst>
              <a:ext uri="{FF2B5EF4-FFF2-40B4-BE49-F238E27FC236}">
                <a16:creationId xmlns:a16="http://schemas.microsoft.com/office/drawing/2014/main" id="{75D21837-8EDA-417C-92AB-D5511749FD57}"/>
              </a:ext>
            </a:extLst>
          </xdr:cNvPr>
          <xdr:cNvSpPr>
            <a:spLocks noChangeArrowheads="1"/>
          </xdr:cNvSpPr>
        </xdr:nvSpPr>
        <xdr:spPr bwMode="auto">
          <a:xfrm>
            <a:off x="84" y="301"/>
            <a:ext cx="57" cy="12"/>
          </a:xfrm>
          <a:prstGeom prst="ellips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152400</xdr:colOff>
      <xdr:row>11</xdr:row>
      <xdr:rowOff>158750</xdr:rowOff>
    </xdr:from>
    <xdr:to>
      <xdr:col>5</xdr:col>
      <xdr:colOff>501650</xdr:colOff>
      <xdr:row>13</xdr:row>
      <xdr:rowOff>101600</xdr:rowOff>
    </xdr:to>
    <xdr:sp macro="" textlink="">
      <xdr:nvSpPr>
        <xdr:cNvPr id="9" name="Line 19">
          <a:extLst>
            <a:ext uri="{FF2B5EF4-FFF2-40B4-BE49-F238E27FC236}">
              <a16:creationId xmlns:a16="http://schemas.microsoft.com/office/drawing/2014/main" id="{B815967D-B98D-4591-A12B-6B4E8D35D203}"/>
            </a:ext>
          </a:extLst>
        </xdr:cNvPr>
        <xdr:cNvSpPr>
          <a:spLocks noChangeShapeType="1"/>
        </xdr:cNvSpPr>
      </xdr:nvSpPr>
      <xdr:spPr bwMode="auto">
        <a:xfrm flipV="1">
          <a:off x="1371600" y="2421890"/>
          <a:ext cx="2178050" cy="3543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476250</xdr:colOff>
      <xdr:row>10</xdr:row>
      <xdr:rowOff>120650</xdr:rowOff>
    </xdr:from>
    <xdr:to>
      <xdr:col>8</xdr:col>
      <xdr:colOff>69850</xdr:colOff>
      <xdr:row>13</xdr:row>
      <xdr:rowOff>158750</xdr:rowOff>
    </xdr:to>
    <xdr:grpSp>
      <xdr:nvGrpSpPr>
        <xdr:cNvPr id="10" name="Group 45">
          <a:extLst>
            <a:ext uri="{FF2B5EF4-FFF2-40B4-BE49-F238E27FC236}">
              <a16:creationId xmlns:a16="http://schemas.microsoft.com/office/drawing/2014/main" id="{C40DEF50-18B0-46AE-825D-DF2BC70849F5}"/>
            </a:ext>
          </a:extLst>
        </xdr:cNvPr>
        <xdr:cNvGrpSpPr>
          <a:grpSpLocks/>
        </xdr:cNvGrpSpPr>
      </xdr:nvGrpSpPr>
      <xdr:grpSpPr bwMode="auto">
        <a:xfrm>
          <a:off x="4502150" y="1962150"/>
          <a:ext cx="1651000" cy="590550"/>
          <a:chOff x="324" y="253"/>
          <a:chExt cx="169" cy="77"/>
        </a:xfrm>
      </xdr:grpSpPr>
      <xdr:pic>
        <xdr:nvPicPr>
          <xdr:cNvPr id="11" name="Picture 4">
            <a:extLst>
              <a:ext uri="{FF2B5EF4-FFF2-40B4-BE49-F238E27FC236}">
                <a16:creationId xmlns:a16="http://schemas.microsoft.com/office/drawing/2014/main" id="{F12A3CA8-8146-430A-817C-CC43265417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4" y="253"/>
            <a:ext cx="159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" name="Oval 18">
            <a:extLst>
              <a:ext uri="{FF2B5EF4-FFF2-40B4-BE49-F238E27FC236}">
                <a16:creationId xmlns:a16="http://schemas.microsoft.com/office/drawing/2014/main" id="{467382D6-EE2A-4A36-B18C-BC2C6654556B}"/>
              </a:ext>
            </a:extLst>
          </xdr:cNvPr>
          <xdr:cNvSpPr>
            <a:spLocks noChangeArrowheads="1"/>
          </xdr:cNvSpPr>
        </xdr:nvSpPr>
        <xdr:spPr bwMode="auto">
          <a:xfrm>
            <a:off x="327" y="269"/>
            <a:ext cx="103" cy="23"/>
          </a:xfrm>
          <a:prstGeom prst="ellips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Line 20">
            <a:extLst>
              <a:ext uri="{FF2B5EF4-FFF2-40B4-BE49-F238E27FC236}">
                <a16:creationId xmlns:a16="http://schemas.microsoft.com/office/drawing/2014/main" id="{995F380C-92BF-4E75-BEB0-EB6F48BE397B}"/>
              </a:ext>
            </a:extLst>
          </xdr:cNvPr>
          <xdr:cNvSpPr>
            <a:spLocks noChangeShapeType="1"/>
          </xdr:cNvSpPr>
        </xdr:nvSpPr>
        <xdr:spPr bwMode="auto">
          <a:xfrm>
            <a:off x="431" y="282"/>
            <a:ext cx="62" cy="5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457200</xdr:colOff>
      <xdr:row>17</xdr:row>
      <xdr:rowOff>6350</xdr:rowOff>
    </xdr:from>
    <xdr:to>
      <xdr:col>8</xdr:col>
      <xdr:colOff>457200</xdr:colOff>
      <xdr:row>18</xdr:row>
      <xdr:rowOff>19050</xdr:rowOff>
    </xdr:to>
    <xdr:sp macro="" textlink="">
      <xdr:nvSpPr>
        <xdr:cNvPr id="14" name="Line 21">
          <a:extLst>
            <a:ext uri="{FF2B5EF4-FFF2-40B4-BE49-F238E27FC236}">
              <a16:creationId xmlns:a16="http://schemas.microsoft.com/office/drawing/2014/main" id="{D6008657-551A-4680-809A-E8F35B90B87E}"/>
            </a:ext>
          </a:extLst>
        </xdr:cNvPr>
        <xdr:cNvSpPr>
          <a:spLocks noChangeShapeType="1"/>
        </xdr:cNvSpPr>
      </xdr:nvSpPr>
      <xdr:spPr bwMode="auto">
        <a:xfrm>
          <a:off x="5334000" y="3503930"/>
          <a:ext cx="0" cy="2184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374650</xdr:colOff>
      <xdr:row>18</xdr:row>
      <xdr:rowOff>19050</xdr:rowOff>
    </xdr:from>
    <xdr:to>
      <xdr:col>12</xdr:col>
      <xdr:colOff>393700</xdr:colOff>
      <xdr:row>30</xdr:row>
      <xdr:rowOff>158750</xdr:rowOff>
    </xdr:to>
    <xdr:grpSp>
      <xdr:nvGrpSpPr>
        <xdr:cNvPr id="15" name="Group 43">
          <a:extLst>
            <a:ext uri="{FF2B5EF4-FFF2-40B4-BE49-F238E27FC236}">
              <a16:creationId xmlns:a16="http://schemas.microsoft.com/office/drawing/2014/main" id="{1149F791-5F0A-4B5D-9D19-AE0E8CC6F425}"/>
            </a:ext>
          </a:extLst>
        </xdr:cNvPr>
        <xdr:cNvGrpSpPr>
          <a:grpSpLocks/>
        </xdr:cNvGrpSpPr>
      </xdr:nvGrpSpPr>
      <xdr:grpSpPr bwMode="auto">
        <a:xfrm>
          <a:off x="5054600" y="3333750"/>
          <a:ext cx="4318000" cy="2349500"/>
          <a:chOff x="492" y="430"/>
          <a:chExt cx="282" cy="153"/>
        </a:xfrm>
      </xdr:grpSpPr>
      <xdr:pic>
        <xdr:nvPicPr>
          <xdr:cNvPr id="16" name="Picture 39">
            <a:extLst>
              <a:ext uri="{FF2B5EF4-FFF2-40B4-BE49-F238E27FC236}">
                <a16:creationId xmlns:a16="http://schemas.microsoft.com/office/drawing/2014/main" id="{4F6F9F11-0A50-4183-BB1D-9FBF5E5AD5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2" y="430"/>
            <a:ext cx="282" cy="1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" name="Oval 22">
            <a:extLst>
              <a:ext uri="{FF2B5EF4-FFF2-40B4-BE49-F238E27FC236}">
                <a16:creationId xmlns:a16="http://schemas.microsoft.com/office/drawing/2014/main" id="{52C1D7B4-978A-431E-A072-EDFF8A0ECF6D}"/>
              </a:ext>
            </a:extLst>
          </xdr:cNvPr>
          <xdr:cNvSpPr>
            <a:spLocks noChangeArrowheads="1"/>
          </xdr:cNvSpPr>
        </xdr:nvSpPr>
        <xdr:spPr bwMode="auto">
          <a:xfrm>
            <a:off x="546" y="455"/>
            <a:ext cx="47" cy="12"/>
          </a:xfrm>
          <a:prstGeom prst="ellips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Oval 23">
            <a:extLst>
              <a:ext uri="{FF2B5EF4-FFF2-40B4-BE49-F238E27FC236}">
                <a16:creationId xmlns:a16="http://schemas.microsoft.com/office/drawing/2014/main" id="{ACF9CF93-2B08-4D7D-A5F0-C717909BCBFC}"/>
              </a:ext>
            </a:extLst>
          </xdr:cNvPr>
          <xdr:cNvSpPr>
            <a:spLocks noChangeArrowheads="1"/>
          </xdr:cNvSpPr>
        </xdr:nvSpPr>
        <xdr:spPr bwMode="auto">
          <a:xfrm>
            <a:off x="546" y="467"/>
            <a:ext cx="57" cy="13"/>
          </a:xfrm>
          <a:prstGeom prst="ellips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Oval 24">
            <a:extLst>
              <a:ext uri="{FF2B5EF4-FFF2-40B4-BE49-F238E27FC236}">
                <a16:creationId xmlns:a16="http://schemas.microsoft.com/office/drawing/2014/main" id="{8372FD14-1C91-40E0-A135-FFE6760F033A}"/>
              </a:ext>
            </a:extLst>
          </xdr:cNvPr>
          <xdr:cNvSpPr>
            <a:spLocks noChangeArrowheads="1"/>
          </xdr:cNvSpPr>
        </xdr:nvSpPr>
        <xdr:spPr bwMode="auto">
          <a:xfrm>
            <a:off x="545" y="481"/>
            <a:ext cx="57" cy="13"/>
          </a:xfrm>
          <a:prstGeom prst="ellips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8</xdr:col>
      <xdr:colOff>82550</xdr:colOff>
      <xdr:row>7</xdr:row>
      <xdr:rowOff>158750</xdr:rowOff>
    </xdr:from>
    <xdr:to>
      <xdr:col>8</xdr:col>
      <xdr:colOff>520700</xdr:colOff>
      <xdr:row>7</xdr:row>
      <xdr:rowOff>158750</xdr:rowOff>
    </xdr:to>
    <xdr:sp macro="" textlink="">
      <xdr:nvSpPr>
        <xdr:cNvPr id="20" name="Line 27">
          <a:extLst>
            <a:ext uri="{FF2B5EF4-FFF2-40B4-BE49-F238E27FC236}">
              <a16:creationId xmlns:a16="http://schemas.microsoft.com/office/drawing/2014/main" id="{6907E823-E562-43A7-BCBB-EFB16B535D15}"/>
            </a:ext>
          </a:extLst>
        </xdr:cNvPr>
        <xdr:cNvSpPr>
          <a:spLocks noChangeShapeType="1"/>
        </xdr:cNvSpPr>
      </xdr:nvSpPr>
      <xdr:spPr bwMode="auto">
        <a:xfrm>
          <a:off x="4959350" y="1598930"/>
          <a:ext cx="4381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184150</xdr:colOff>
      <xdr:row>7</xdr:row>
      <xdr:rowOff>171450</xdr:rowOff>
    </xdr:from>
    <xdr:to>
      <xdr:col>8</xdr:col>
      <xdr:colOff>304800</xdr:colOff>
      <xdr:row>20</xdr:row>
      <xdr:rowOff>19050</xdr:rowOff>
    </xdr:to>
    <xdr:sp macro="" textlink="">
      <xdr:nvSpPr>
        <xdr:cNvPr id="21" name="Line 28">
          <a:extLst>
            <a:ext uri="{FF2B5EF4-FFF2-40B4-BE49-F238E27FC236}">
              <a16:creationId xmlns:a16="http://schemas.microsoft.com/office/drawing/2014/main" id="{185397FB-DBC5-4BDA-AC49-176144266341}"/>
            </a:ext>
          </a:extLst>
        </xdr:cNvPr>
        <xdr:cNvSpPr>
          <a:spLocks noChangeShapeType="1"/>
        </xdr:cNvSpPr>
      </xdr:nvSpPr>
      <xdr:spPr bwMode="auto">
        <a:xfrm flipH="1">
          <a:off x="5060950" y="1611630"/>
          <a:ext cx="120650" cy="25222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571500</xdr:colOff>
      <xdr:row>7</xdr:row>
      <xdr:rowOff>158750</xdr:rowOff>
    </xdr:from>
    <xdr:to>
      <xdr:col>9</xdr:col>
      <xdr:colOff>171450</xdr:colOff>
      <xdr:row>7</xdr:row>
      <xdr:rowOff>158750</xdr:rowOff>
    </xdr:to>
    <xdr:sp macro="" textlink="">
      <xdr:nvSpPr>
        <xdr:cNvPr id="22" name="Line 29">
          <a:extLst>
            <a:ext uri="{FF2B5EF4-FFF2-40B4-BE49-F238E27FC236}">
              <a16:creationId xmlns:a16="http://schemas.microsoft.com/office/drawing/2014/main" id="{40774E67-932F-4348-B8D5-C55AB5899FBE}"/>
            </a:ext>
          </a:extLst>
        </xdr:cNvPr>
        <xdr:cNvSpPr>
          <a:spLocks noChangeShapeType="1"/>
        </xdr:cNvSpPr>
      </xdr:nvSpPr>
      <xdr:spPr bwMode="auto">
        <a:xfrm>
          <a:off x="5448300" y="1598930"/>
          <a:ext cx="2095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546100</xdr:colOff>
      <xdr:row>7</xdr:row>
      <xdr:rowOff>158750</xdr:rowOff>
    </xdr:from>
    <xdr:to>
      <xdr:col>9</xdr:col>
      <xdr:colOff>88900</xdr:colOff>
      <xdr:row>21</xdr:row>
      <xdr:rowOff>57150</xdr:rowOff>
    </xdr:to>
    <xdr:sp macro="" textlink="">
      <xdr:nvSpPr>
        <xdr:cNvPr id="23" name="Line 30">
          <a:extLst>
            <a:ext uri="{FF2B5EF4-FFF2-40B4-BE49-F238E27FC236}">
              <a16:creationId xmlns:a16="http://schemas.microsoft.com/office/drawing/2014/main" id="{2C72DF30-4BBB-49AB-971B-4C05C34C13E0}"/>
            </a:ext>
          </a:extLst>
        </xdr:cNvPr>
        <xdr:cNvSpPr>
          <a:spLocks noChangeShapeType="1"/>
        </xdr:cNvSpPr>
      </xdr:nvSpPr>
      <xdr:spPr bwMode="auto">
        <a:xfrm flipH="1">
          <a:off x="5422900" y="1598930"/>
          <a:ext cx="152400" cy="27787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247650</xdr:colOff>
      <xdr:row>7</xdr:row>
      <xdr:rowOff>158750</xdr:rowOff>
    </xdr:from>
    <xdr:to>
      <xdr:col>9</xdr:col>
      <xdr:colOff>469900</xdr:colOff>
      <xdr:row>7</xdr:row>
      <xdr:rowOff>158750</xdr:rowOff>
    </xdr:to>
    <xdr:sp macro="" textlink="">
      <xdr:nvSpPr>
        <xdr:cNvPr id="24" name="Line 31">
          <a:extLst>
            <a:ext uri="{FF2B5EF4-FFF2-40B4-BE49-F238E27FC236}">
              <a16:creationId xmlns:a16="http://schemas.microsoft.com/office/drawing/2014/main" id="{0D295887-16A4-45B8-823D-DCE0C0D4839B}"/>
            </a:ext>
          </a:extLst>
        </xdr:cNvPr>
        <xdr:cNvSpPr>
          <a:spLocks noChangeShapeType="1"/>
        </xdr:cNvSpPr>
      </xdr:nvSpPr>
      <xdr:spPr bwMode="auto">
        <a:xfrm>
          <a:off x="5734050" y="1598930"/>
          <a:ext cx="2222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8</xdr:row>
      <xdr:rowOff>0</xdr:rowOff>
    </xdr:from>
    <xdr:to>
      <xdr:col>9</xdr:col>
      <xdr:colOff>457200</xdr:colOff>
      <xdr:row>23</xdr:row>
      <xdr:rowOff>6350</xdr:rowOff>
    </xdr:to>
    <xdr:sp macro="" textlink="">
      <xdr:nvSpPr>
        <xdr:cNvPr id="25" name="Line 32">
          <a:extLst>
            <a:ext uri="{FF2B5EF4-FFF2-40B4-BE49-F238E27FC236}">
              <a16:creationId xmlns:a16="http://schemas.microsoft.com/office/drawing/2014/main" id="{0B557732-3F97-43EA-8EE2-F6E912260CA9}"/>
            </a:ext>
          </a:extLst>
        </xdr:cNvPr>
        <xdr:cNvSpPr>
          <a:spLocks noChangeShapeType="1"/>
        </xdr:cNvSpPr>
      </xdr:nvSpPr>
      <xdr:spPr bwMode="auto">
        <a:xfrm flipH="1">
          <a:off x="5505450" y="1645920"/>
          <a:ext cx="438150" cy="30924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215900</xdr:colOff>
      <xdr:row>7</xdr:row>
      <xdr:rowOff>171450</xdr:rowOff>
    </xdr:from>
    <xdr:to>
      <xdr:col>7</xdr:col>
      <xdr:colOff>419100</xdr:colOff>
      <xdr:row>7</xdr:row>
      <xdr:rowOff>171450</xdr:rowOff>
    </xdr:to>
    <xdr:sp macro="" textlink="">
      <xdr:nvSpPr>
        <xdr:cNvPr id="26" name="Line 34">
          <a:extLst>
            <a:ext uri="{FF2B5EF4-FFF2-40B4-BE49-F238E27FC236}">
              <a16:creationId xmlns:a16="http://schemas.microsoft.com/office/drawing/2014/main" id="{CD6EDE9D-9629-4590-A4F6-FE1850F988E0}"/>
            </a:ext>
          </a:extLst>
        </xdr:cNvPr>
        <xdr:cNvSpPr>
          <a:spLocks noChangeShapeType="1"/>
        </xdr:cNvSpPr>
      </xdr:nvSpPr>
      <xdr:spPr bwMode="auto">
        <a:xfrm>
          <a:off x="4483100" y="1611630"/>
          <a:ext cx="2032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158750</xdr:colOff>
      <xdr:row>7</xdr:row>
      <xdr:rowOff>171450</xdr:rowOff>
    </xdr:from>
    <xdr:to>
      <xdr:col>7</xdr:col>
      <xdr:colOff>336550</xdr:colOff>
      <xdr:row>12</xdr:row>
      <xdr:rowOff>120650</xdr:rowOff>
    </xdr:to>
    <xdr:sp macro="" textlink="">
      <xdr:nvSpPr>
        <xdr:cNvPr id="27" name="Line 35">
          <a:extLst>
            <a:ext uri="{FF2B5EF4-FFF2-40B4-BE49-F238E27FC236}">
              <a16:creationId xmlns:a16="http://schemas.microsoft.com/office/drawing/2014/main" id="{0E58088E-4ADF-46BE-B302-EA5C9A0F4A0C}"/>
            </a:ext>
          </a:extLst>
        </xdr:cNvPr>
        <xdr:cNvSpPr>
          <a:spLocks noChangeShapeType="1"/>
        </xdr:cNvSpPr>
      </xdr:nvSpPr>
      <xdr:spPr bwMode="auto">
        <a:xfrm flipH="1">
          <a:off x="1377950" y="1611630"/>
          <a:ext cx="3225800" cy="9779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7</xdr:row>
      <xdr:rowOff>171450</xdr:rowOff>
    </xdr:from>
    <xdr:to>
      <xdr:col>7</xdr:col>
      <xdr:colOff>158750</xdr:colOff>
      <xdr:row>7</xdr:row>
      <xdr:rowOff>171450</xdr:rowOff>
    </xdr:to>
    <xdr:sp macro="" textlink="">
      <xdr:nvSpPr>
        <xdr:cNvPr id="28" name="Line 36">
          <a:extLst>
            <a:ext uri="{FF2B5EF4-FFF2-40B4-BE49-F238E27FC236}">
              <a16:creationId xmlns:a16="http://schemas.microsoft.com/office/drawing/2014/main" id="{05B7B117-D06D-4F77-9E91-8959E25BEA4C}"/>
            </a:ext>
          </a:extLst>
        </xdr:cNvPr>
        <xdr:cNvSpPr>
          <a:spLocks noChangeShapeType="1"/>
        </xdr:cNvSpPr>
      </xdr:nvSpPr>
      <xdr:spPr bwMode="auto">
        <a:xfrm>
          <a:off x="3924300" y="1611630"/>
          <a:ext cx="5016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152400</xdr:colOff>
      <xdr:row>8</xdr:row>
      <xdr:rowOff>0</xdr:rowOff>
    </xdr:from>
    <xdr:to>
      <xdr:col>6</xdr:col>
      <xdr:colOff>482600</xdr:colOff>
      <xdr:row>12</xdr:row>
      <xdr:rowOff>0</xdr:rowOff>
    </xdr:to>
    <xdr:sp macro="" textlink="">
      <xdr:nvSpPr>
        <xdr:cNvPr id="29" name="Line 37">
          <a:extLst>
            <a:ext uri="{FF2B5EF4-FFF2-40B4-BE49-F238E27FC236}">
              <a16:creationId xmlns:a16="http://schemas.microsoft.com/office/drawing/2014/main" id="{9D7F8321-0B1B-4E6D-887C-69C68E2AAC65}"/>
            </a:ext>
          </a:extLst>
        </xdr:cNvPr>
        <xdr:cNvSpPr>
          <a:spLocks noChangeShapeType="1"/>
        </xdr:cNvSpPr>
      </xdr:nvSpPr>
      <xdr:spPr bwMode="auto">
        <a:xfrm flipH="1">
          <a:off x="1371600" y="1645920"/>
          <a:ext cx="2768600" cy="8229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215900</xdr:colOff>
      <xdr:row>29</xdr:row>
      <xdr:rowOff>57150</xdr:rowOff>
    </xdr:from>
    <xdr:to>
      <xdr:col>11</xdr:col>
      <xdr:colOff>393700</xdr:colOff>
      <xdr:row>30</xdr:row>
      <xdr:rowOff>139700</xdr:rowOff>
    </xdr:to>
    <xdr:sp macro="" textlink="">
      <xdr:nvSpPr>
        <xdr:cNvPr id="30" name="Oval 46">
          <a:extLst>
            <a:ext uri="{FF2B5EF4-FFF2-40B4-BE49-F238E27FC236}">
              <a16:creationId xmlns:a16="http://schemas.microsoft.com/office/drawing/2014/main" id="{C8AD42A8-C681-4791-8E38-23EB286BC63C}"/>
            </a:ext>
          </a:extLst>
        </xdr:cNvPr>
        <xdr:cNvSpPr>
          <a:spLocks noChangeArrowheads="1"/>
        </xdr:cNvSpPr>
      </xdr:nvSpPr>
      <xdr:spPr bwMode="auto">
        <a:xfrm>
          <a:off x="6311900" y="6023610"/>
          <a:ext cx="787400" cy="2882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2C\KADAI2\C2S2P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56;&#33391;\&#35299;&#31572;&#65299;&#32026;\&#27169;&#25836;1&#35299;&#315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56;&#33391;\nara\&#25945;&#26448;&#65305;&#65305;&#24180;\CAI&amp;L-T\L06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65298;&#32026;&#65315;&#65313;&#65321;\&#12497;&#12477;&#12467;&#12531;&#35611;&#24231;\L0&#65302;-10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WINDOWS\&#65411;&#65438;&#65405;&#65400;&#65412;&#65391;&#65420;&#65439;\CAI\WINDOWS\&#65411;&#65438;&#65405;&#65400;&#65412;&#65391;&#65420;&#65439;\&#12497;&#12477;&#12467;&#12531;&#35611;&#24231;\L0&#65302;-10.xls?48B8DF53" TargetMode="External"/><Relationship Id="rId1" Type="http://schemas.openxmlformats.org/officeDocument/2006/relationships/externalLinkPath" Target="file:///\\48B8DF53\L0&#65302;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12487;&#12473;&#12463;&#12488;&#12483;&#12503;\web\www.ono.from.tv\E-Learning\Excel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12487;&#12473;&#12463;&#12488;&#12483;&#12503;\web\www.ono.from.tv\E-Learning\Excel\WINNT\Profiles\Administrator\&#65411;&#65438;&#65405;&#65400;&#65412;&#65391;&#65420;&#65439;\&#28436;&#32722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Joseph.ono\Downloads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?2FC7E188" TargetMode="External"/><Relationship Id="rId1" Type="http://schemas.openxmlformats.org/officeDocument/2006/relationships/externalLinkPath" Target="file:///\\2FC7E188\L06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WINNT\Profiles\Administrator\&#65411;&#65438;&#65405;&#65400;&#65412;&#65391;&#65420;&#65439;\&#28436;&#32722;.xls?5DE479AB" TargetMode="External"/><Relationship Id="rId1" Type="http://schemas.openxmlformats.org/officeDocument/2006/relationships/externalLinkPath" Target="file:///\\5DE479AB\&#28436;&#327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管理"/>
      <sheetName val="商品マスタ"/>
    </sheetNames>
    <sheetDataSet>
      <sheetData sheetId="0" refreshError="1"/>
      <sheetData sheetId="1">
        <row r="3">
          <cell r="B3">
            <v>101</v>
          </cell>
          <cell r="C3" t="str">
            <v>ドライ</v>
          </cell>
          <cell r="D3">
            <v>220</v>
          </cell>
          <cell r="E3">
            <v>1000</v>
          </cell>
        </row>
        <row r="4">
          <cell r="B4">
            <v>102</v>
          </cell>
          <cell r="C4" t="str">
            <v>ブロイ</v>
          </cell>
          <cell r="D4">
            <v>150</v>
          </cell>
          <cell r="E4">
            <v>1000</v>
          </cell>
        </row>
        <row r="5">
          <cell r="B5">
            <v>103</v>
          </cell>
          <cell r="C5" t="str">
            <v>ラガー</v>
          </cell>
          <cell r="D5">
            <v>220</v>
          </cell>
          <cell r="E5">
            <v>1000</v>
          </cell>
        </row>
        <row r="6">
          <cell r="B6">
            <v>104</v>
          </cell>
          <cell r="C6" t="str">
            <v>マグナム</v>
          </cell>
          <cell r="D6">
            <v>150</v>
          </cell>
          <cell r="E6">
            <v>1000</v>
          </cell>
        </row>
        <row r="7">
          <cell r="B7">
            <v>105</v>
          </cell>
          <cell r="C7" t="str">
            <v>ドラフト</v>
          </cell>
          <cell r="D7">
            <v>220</v>
          </cell>
          <cell r="E7">
            <v>1000</v>
          </cell>
        </row>
        <row r="8">
          <cell r="B8">
            <v>106</v>
          </cell>
          <cell r="C8" t="str">
            <v>ギンガ</v>
          </cell>
          <cell r="D8">
            <v>280</v>
          </cell>
          <cell r="E8">
            <v>1000</v>
          </cell>
        </row>
        <row r="9">
          <cell r="B9">
            <v>107</v>
          </cell>
          <cell r="C9" t="str">
            <v>エチゴ</v>
          </cell>
          <cell r="D9">
            <v>280</v>
          </cell>
          <cell r="E9">
            <v>1000</v>
          </cell>
        </row>
        <row r="10">
          <cell r="B10">
            <v>108</v>
          </cell>
          <cell r="C10" t="str">
            <v>カルイサワ</v>
          </cell>
          <cell r="D10">
            <v>280</v>
          </cell>
          <cell r="E10">
            <v>1000</v>
          </cell>
        </row>
        <row r="11">
          <cell r="B11">
            <v>109</v>
          </cell>
          <cell r="C11" t="str">
            <v>ギネス</v>
          </cell>
          <cell r="D11">
            <v>300</v>
          </cell>
          <cell r="E11">
            <v>1000</v>
          </cell>
        </row>
        <row r="12">
          <cell r="B12">
            <v>110</v>
          </cell>
          <cell r="C12" t="str">
            <v>ブルドッグ</v>
          </cell>
          <cell r="D12">
            <v>300</v>
          </cell>
          <cell r="E12">
            <v>1000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1-1"/>
      <sheetName val="1-2"/>
      <sheetName val="1-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284F1-F066-411A-B82C-5EBAAAEDB592}">
  <dimension ref="B5:H16"/>
  <sheetViews>
    <sheetView tabSelected="1" workbookViewId="0">
      <selection activeCell="G12" sqref="G12:H12"/>
    </sheetView>
  </sheetViews>
  <sheetFormatPr defaultColWidth="8.6640625" defaultRowHeight="16.2" x14ac:dyDescent="0.2"/>
  <cols>
    <col min="1" max="1" width="7.25" style="95" customWidth="1"/>
    <col min="2" max="2" width="2.6640625" style="97" customWidth="1"/>
    <col min="3" max="16384" width="8.6640625" style="95"/>
  </cols>
  <sheetData>
    <row r="5" spans="4:8" x14ac:dyDescent="0.2">
      <c r="D5" s="98" t="s">
        <v>100</v>
      </c>
      <c r="E5" s="99"/>
      <c r="F5" s="99"/>
      <c r="G5" s="99"/>
      <c r="H5" s="99"/>
    </row>
    <row r="6" spans="4:8" x14ac:dyDescent="0.2">
      <c r="D6" s="99"/>
      <c r="E6" s="99"/>
      <c r="F6" s="99"/>
      <c r="G6" s="99"/>
      <c r="H6" s="99"/>
    </row>
    <row r="7" spans="4:8" x14ac:dyDescent="0.2">
      <c r="D7" s="99"/>
      <c r="E7" s="99"/>
      <c r="F7" s="99"/>
      <c r="G7" s="99"/>
      <c r="H7" s="99"/>
    </row>
    <row r="8" spans="4:8" x14ac:dyDescent="0.2">
      <c r="D8" s="99"/>
      <c r="E8" s="99"/>
      <c r="F8" s="99"/>
      <c r="G8" s="99"/>
      <c r="H8" s="99"/>
    </row>
    <row r="9" spans="4:8" x14ac:dyDescent="0.2">
      <c r="D9" s="100"/>
      <c r="E9" s="100"/>
      <c r="F9" s="100"/>
      <c r="G9" s="100"/>
      <c r="H9" s="100"/>
    </row>
    <row r="10" spans="4:8" x14ac:dyDescent="0.2">
      <c r="D10" s="100"/>
      <c r="E10" s="100"/>
      <c r="F10" s="100"/>
      <c r="G10" s="100"/>
      <c r="H10" s="100"/>
    </row>
    <row r="12" spans="4:8" x14ac:dyDescent="0.2">
      <c r="F12" s="96" t="s">
        <v>98</v>
      </c>
      <c r="G12" s="101"/>
      <c r="H12" s="101"/>
    </row>
    <row r="13" spans="4:8" x14ac:dyDescent="0.2">
      <c r="F13" s="96" t="s">
        <v>99</v>
      </c>
      <c r="G13" s="101"/>
      <c r="H13" s="101"/>
    </row>
    <row r="16" spans="4:8" s="97" customFormat="1" x14ac:dyDescent="0.2"/>
  </sheetData>
  <mergeCells count="4">
    <mergeCell ref="D5:H8"/>
    <mergeCell ref="D9:H10"/>
    <mergeCell ref="G12:H12"/>
    <mergeCell ref="G13:H13"/>
  </mergeCells>
  <phoneticPr fontId="17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CCC2F-A442-46CA-9A79-692820BAAB8B}">
  <dimension ref="A1:J18"/>
  <sheetViews>
    <sheetView zoomScale="130" workbookViewId="0">
      <selection activeCell="D7" sqref="D7"/>
    </sheetView>
  </sheetViews>
  <sheetFormatPr defaultColWidth="7.4140625" defaultRowHeight="14.4" x14ac:dyDescent="0.2"/>
  <cols>
    <col min="1" max="4" width="7.4140625" style="1" customWidth="1"/>
    <col min="5" max="5" width="9.75" style="1" customWidth="1"/>
    <col min="6" max="6" width="7.1640625" style="1" customWidth="1"/>
    <col min="7" max="7" width="7.4140625" style="1" customWidth="1"/>
    <col min="8" max="8" width="12" style="1" customWidth="1"/>
    <col min="9" max="16384" width="7.4140625" style="1"/>
  </cols>
  <sheetData>
    <row r="1" spans="1:10" x14ac:dyDescent="0.2">
      <c r="A1" s="1" t="s">
        <v>18</v>
      </c>
      <c r="E1" s="1">
        <f>TOP!G13</f>
        <v>0</v>
      </c>
      <c r="G1" s="10"/>
      <c r="J1" s="9"/>
    </row>
    <row r="3" spans="1:10" x14ac:dyDescent="0.2">
      <c r="B3" s="7" t="s">
        <v>17</v>
      </c>
      <c r="I3" s="1" t="s">
        <v>16</v>
      </c>
    </row>
    <row r="4" spans="1:10" x14ac:dyDescent="0.2">
      <c r="I4" s="1" t="s">
        <v>15</v>
      </c>
    </row>
    <row r="5" spans="1:10" x14ac:dyDescent="0.2">
      <c r="B5" s="1" t="s">
        <v>14</v>
      </c>
      <c r="I5" s="1" t="s">
        <v>13</v>
      </c>
    </row>
    <row r="6" spans="1:10" x14ac:dyDescent="0.2">
      <c r="C6" s="5" t="s">
        <v>9</v>
      </c>
      <c r="D6" s="5" t="s">
        <v>8</v>
      </c>
      <c r="E6" s="8" t="s">
        <v>7</v>
      </c>
      <c r="F6" s="2"/>
    </row>
    <row r="7" spans="1:10" x14ac:dyDescent="0.2">
      <c r="C7" s="5">
        <v>60</v>
      </c>
      <c r="D7" s="4"/>
      <c r="E7" s="3" t="s">
        <v>5</v>
      </c>
      <c r="F7" s="2" t="str">
        <f>IF(D7="","",IF(E7=D7,"○","×"))</f>
        <v/>
      </c>
      <c r="G7" s="7" t="s">
        <v>12</v>
      </c>
    </row>
    <row r="8" spans="1:10" x14ac:dyDescent="0.2">
      <c r="C8" s="5">
        <v>40</v>
      </c>
      <c r="D8" s="4"/>
      <c r="E8" s="3" t="s">
        <v>11</v>
      </c>
      <c r="F8" s="2" t="str">
        <f>IF(D8="","",IF(E8=D8,"○","×"))</f>
        <v/>
      </c>
    </row>
    <row r="9" spans="1:10" x14ac:dyDescent="0.2">
      <c r="E9" s="3"/>
      <c r="F9" s="3"/>
    </row>
    <row r="10" spans="1:10" x14ac:dyDescent="0.2">
      <c r="B10" s="7" t="s">
        <v>10</v>
      </c>
      <c r="E10" s="3"/>
      <c r="F10" s="3"/>
    </row>
    <row r="11" spans="1:10" x14ac:dyDescent="0.2">
      <c r="C11" s="5" t="s">
        <v>9</v>
      </c>
      <c r="D11" s="5" t="s">
        <v>8</v>
      </c>
      <c r="E11" s="8" t="s">
        <v>7</v>
      </c>
      <c r="F11" s="3"/>
    </row>
    <row r="12" spans="1:10" x14ac:dyDescent="0.2">
      <c r="C12" s="5">
        <v>60</v>
      </c>
      <c r="D12" s="4"/>
      <c r="E12" s="3" t="s">
        <v>5</v>
      </c>
      <c r="F12" s="2" t="str">
        <f>IF(AND(D12=E12,D13=E13),"○",IF(D12="","","×"))</f>
        <v/>
      </c>
      <c r="G12" s="7" t="s">
        <v>6</v>
      </c>
    </row>
    <row r="13" spans="1:10" x14ac:dyDescent="0.2">
      <c r="C13" s="5">
        <v>40</v>
      </c>
      <c r="D13" s="4"/>
      <c r="E13" s="6"/>
      <c r="F13" s="2" t="str">
        <f>IF(AND(D13=E13,D14=E14),"○",IF(D13="","","×"))</f>
        <v/>
      </c>
    </row>
    <row r="14" spans="1:10" x14ac:dyDescent="0.2">
      <c r="C14" s="5">
        <v>100</v>
      </c>
      <c r="D14" s="4"/>
      <c r="E14" s="3" t="s">
        <v>5</v>
      </c>
      <c r="F14" s="2" t="str">
        <f>IF(AND(D14=E14,D15=E15),"○",IF(D14="","","×"))</f>
        <v/>
      </c>
      <c r="I14" s="1" t="s">
        <v>4</v>
      </c>
    </row>
    <row r="15" spans="1:10" x14ac:dyDescent="0.2">
      <c r="I15" s="1" t="s">
        <v>3</v>
      </c>
    </row>
    <row r="16" spans="1:10" x14ac:dyDescent="0.2">
      <c r="I16" s="1" t="s">
        <v>2</v>
      </c>
    </row>
    <row r="17" spans="8:10" x14ac:dyDescent="0.2">
      <c r="I17" s="1" t="s">
        <v>1</v>
      </c>
    </row>
    <row r="18" spans="8:10" ht="16.2" customHeight="1" x14ac:dyDescent="0.2">
      <c r="H18" s="102" t="s">
        <v>0</v>
      </c>
      <c r="I18" s="102"/>
      <c r="J18" s="102"/>
    </row>
  </sheetData>
  <mergeCells count="1">
    <mergeCell ref="H18:J18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41BE6-3458-45DE-BBFB-AD04063BF904}">
  <dimension ref="B1:M31"/>
  <sheetViews>
    <sheetView zoomScale="120" workbookViewId="0">
      <selection activeCell="E5" sqref="E5"/>
    </sheetView>
  </sheetViews>
  <sheetFormatPr defaultColWidth="7.4140625" defaultRowHeight="13.2" x14ac:dyDescent="0.2"/>
  <cols>
    <col min="1" max="1" width="2" style="11" customWidth="1"/>
    <col min="2" max="2" width="4.6640625" style="11" customWidth="1"/>
    <col min="3" max="3" width="10.58203125" style="12" customWidth="1"/>
    <col min="4" max="4" width="9" style="11" customWidth="1"/>
    <col min="5" max="5" width="6.75" style="11" customWidth="1"/>
    <col min="6" max="6" width="7.4140625" style="11" customWidth="1"/>
    <col min="7" max="7" width="4.08203125" style="11" customWidth="1"/>
    <col min="8" max="9" width="7.4140625" style="11" customWidth="1"/>
    <col min="10" max="10" width="13.4140625" style="11" customWidth="1"/>
    <col min="11" max="11" width="3.75" style="11" customWidth="1"/>
    <col min="12" max="12" width="3.58203125" style="11" customWidth="1"/>
    <col min="13" max="16384" width="7.4140625" style="11"/>
  </cols>
  <sheetData>
    <row r="1" spans="2:13" ht="22.5" customHeight="1" thickBot="1" x14ac:dyDescent="0.25">
      <c r="B1" s="11" t="s">
        <v>42</v>
      </c>
      <c r="H1" s="11">
        <f>TOP!G13</f>
        <v>0</v>
      </c>
      <c r="K1" s="33"/>
    </row>
    <row r="2" spans="2:13" x14ac:dyDescent="0.2">
      <c r="B2" s="32"/>
      <c r="C2" s="31"/>
      <c r="D2" s="30"/>
      <c r="E2" s="30"/>
      <c r="F2" s="29"/>
    </row>
    <row r="3" spans="2:13" x14ac:dyDescent="0.2">
      <c r="B3" s="23"/>
      <c r="C3" s="11" t="s">
        <v>41</v>
      </c>
      <c r="F3" s="27"/>
    </row>
    <row r="4" spans="2:13" x14ac:dyDescent="0.2">
      <c r="B4" s="23"/>
      <c r="C4" s="28" t="s">
        <v>40</v>
      </c>
      <c r="D4" s="28" t="s">
        <v>39</v>
      </c>
      <c r="E4" s="28" t="s">
        <v>38</v>
      </c>
      <c r="F4" s="27"/>
      <c r="G4" s="26" t="s">
        <v>7</v>
      </c>
      <c r="H4" s="24" t="s">
        <v>37</v>
      </c>
      <c r="K4" s="25"/>
      <c r="L4" s="24"/>
      <c r="M4" s="24"/>
    </row>
    <row r="5" spans="2:13" ht="14.4" x14ac:dyDescent="0.2">
      <c r="B5" s="23"/>
      <c r="C5" s="22" t="s">
        <v>36</v>
      </c>
      <c r="D5" s="22">
        <v>160</v>
      </c>
      <c r="E5" s="21"/>
      <c r="F5" s="20" t="str">
        <f>IF(E5="","",IF(E5=G5,"○","×"))</f>
        <v/>
      </c>
      <c r="G5" s="19" t="str">
        <f>IF(D5&gt;=100,"●","×")</f>
        <v>●</v>
      </c>
      <c r="H5" s="103" t="s">
        <v>102</v>
      </c>
      <c r="I5" s="103"/>
      <c r="J5" s="103"/>
    </row>
    <row r="6" spans="2:13" ht="14.4" x14ac:dyDescent="0.2">
      <c r="B6" s="23"/>
      <c r="C6" s="22" t="s">
        <v>35</v>
      </c>
      <c r="D6" s="22">
        <v>100</v>
      </c>
      <c r="E6" s="21"/>
      <c r="F6" s="20" t="str">
        <f t="shared" ref="F5:F22" si="0">IF(E6="","",IF(E6=G6,"○","×"))</f>
        <v/>
      </c>
      <c r="G6" s="19" t="str">
        <f t="shared" ref="G6:G22" si="1">IF(D6&gt;=100,"●","×")</f>
        <v>●</v>
      </c>
      <c r="H6" s="103"/>
      <c r="I6" s="103"/>
      <c r="J6" s="103"/>
    </row>
    <row r="7" spans="2:13" ht="14.4" x14ac:dyDescent="0.2">
      <c r="B7" s="23"/>
      <c r="C7" s="22" t="s">
        <v>34</v>
      </c>
      <c r="D7" s="22">
        <v>90</v>
      </c>
      <c r="E7" s="21"/>
      <c r="F7" s="20" t="str">
        <f t="shared" si="0"/>
        <v/>
      </c>
      <c r="G7" s="19" t="str">
        <f t="shared" si="1"/>
        <v>×</v>
      </c>
      <c r="H7" s="103"/>
      <c r="I7" s="103"/>
      <c r="J7" s="103"/>
    </row>
    <row r="8" spans="2:13" ht="14.4" x14ac:dyDescent="0.2">
      <c r="B8" s="23"/>
      <c r="C8" s="22" t="s">
        <v>33</v>
      </c>
      <c r="D8" s="22">
        <v>60</v>
      </c>
      <c r="E8" s="21"/>
      <c r="F8" s="20" t="str">
        <f t="shared" si="0"/>
        <v/>
      </c>
      <c r="G8" s="19" t="str">
        <f t="shared" si="1"/>
        <v>×</v>
      </c>
      <c r="H8" s="103"/>
      <c r="I8" s="103"/>
      <c r="J8" s="103"/>
    </row>
    <row r="9" spans="2:13" ht="14.4" x14ac:dyDescent="0.2">
      <c r="B9" s="23"/>
      <c r="C9" s="22" t="s">
        <v>32</v>
      </c>
      <c r="D9" s="22">
        <v>30</v>
      </c>
      <c r="E9" s="21"/>
      <c r="F9" s="20" t="str">
        <f t="shared" si="0"/>
        <v/>
      </c>
      <c r="G9" s="19" t="str">
        <f t="shared" si="1"/>
        <v>×</v>
      </c>
    </row>
    <row r="10" spans="2:13" ht="14.4" x14ac:dyDescent="0.2">
      <c r="B10" s="23"/>
      <c r="C10" s="22" t="s">
        <v>31</v>
      </c>
      <c r="D10" s="22">
        <v>180</v>
      </c>
      <c r="E10" s="21"/>
      <c r="F10" s="20" t="str">
        <f t="shared" si="0"/>
        <v/>
      </c>
      <c r="G10" s="19" t="str">
        <f t="shared" si="1"/>
        <v>●</v>
      </c>
    </row>
    <row r="11" spans="2:13" ht="14.4" x14ac:dyDescent="0.2">
      <c r="B11" s="23"/>
      <c r="C11" s="22" t="s">
        <v>30</v>
      </c>
      <c r="D11" s="22">
        <v>210</v>
      </c>
      <c r="E11" s="21"/>
      <c r="F11" s="20" t="str">
        <f t="shared" si="0"/>
        <v/>
      </c>
      <c r="G11" s="19" t="str">
        <f t="shared" si="1"/>
        <v>●</v>
      </c>
    </row>
    <row r="12" spans="2:13" ht="14.4" x14ac:dyDescent="0.2">
      <c r="B12" s="23"/>
      <c r="C12" s="22" t="s">
        <v>29</v>
      </c>
      <c r="D12" s="22">
        <v>210</v>
      </c>
      <c r="E12" s="21"/>
      <c r="F12" s="20" t="str">
        <f t="shared" si="0"/>
        <v/>
      </c>
      <c r="G12" s="19" t="str">
        <f t="shared" si="1"/>
        <v>●</v>
      </c>
    </row>
    <row r="13" spans="2:13" ht="14.4" x14ac:dyDescent="0.2">
      <c r="B13" s="23"/>
      <c r="C13" s="22" t="s">
        <v>28</v>
      </c>
      <c r="D13" s="22">
        <v>60</v>
      </c>
      <c r="E13" s="21"/>
      <c r="F13" s="20" t="str">
        <f t="shared" si="0"/>
        <v/>
      </c>
      <c r="G13" s="19" t="str">
        <f t="shared" si="1"/>
        <v>×</v>
      </c>
    </row>
    <row r="14" spans="2:13" ht="14.4" x14ac:dyDescent="0.2">
      <c r="B14" s="23"/>
      <c r="C14" s="22" t="s">
        <v>27</v>
      </c>
      <c r="D14" s="22">
        <v>280</v>
      </c>
      <c r="E14" s="21"/>
      <c r="F14" s="20" t="str">
        <f t="shared" si="0"/>
        <v/>
      </c>
      <c r="G14" s="19" t="str">
        <f t="shared" si="1"/>
        <v>●</v>
      </c>
    </row>
    <row r="15" spans="2:13" ht="14.4" x14ac:dyDescent="0.2">
      <c r="B15" s="23"/>
      <c r="C15" s="22" t="s">
        <v>26</v>
      </c>
      <c r="D15" s="22">
        <v>300</v>
      </c>
      <c r="E15" s="21"/>
      <c r="F15" s="20" t="str">
        <f t="shared" si="0"/>
        <v/>
      </c>
      <c r="G15" s="19" t="str">
        <f t="shared" si="1"/>
        <v>●</v>
      </c>
    </row>
    <row r="16" spans="2:13" ht="14.4" x14ac:dyDescent="0.2">
      <c r="B16" s="23"/>
      <c r="C16" s="22" t="s">
        <v>25</v>
      </c>
      <c r="D16" s="22">
        <v>80</v>
      </c>
      <c r="E16" s="21"/>
      <c r="F16" s="20" t="str">
        <f t="shared" si="0"/>
        <v/>
      </c>
      <c r="G16" s="19" t="str">
        <f t="shared" si="1"/>
        <v>×</v>
      </c>
      <c r="H16" s="13"/>
    </row>
    <row r="17" spans="2:8" ht="14.4" x14ac:dyDescent="0.2">
      <c r="B17" s="23"/>
      <c r="C17" s="22" t="s">
        <v>24</v>
      </c>
      <c r="D17" s="22">
        <v>100</v>
      </c>
      <c r="E17" s="21"/>
      <c r="F17" s="20" t="str">
        <f t="shared" si="0"/>
        <v/>
      </c>
      <c r="G17" s="19" t="str">
        <f t="shared" si="1"/>
        <v>●</v>
      </c>
      <c r="H17" s="13"/>
    </row>
    <row r="18" spans="2:8" ht="14.4" x14ac:dyDescent="0.2">
      <c r="B18" s="23"/>
      <c r="C18" s="22" t="s">
        <v>23</v>
      </c>
      <c r="D18" s="22">
        <v>160</v>
      </c>
      <c r="E18" s="21"/>
      <c r="F18" s="20" t="str">
        <f t="shared" si="0"/>
        <v/>
      </c>
      <c r="G18" s="19" t="str">
        <f t="shared" si="1"/>
        <v>●</v>
      </c>
      <c r="H18" s="13"/>
    </row>
    <row r="19" spans="2:8" ht="14.4" x14ac:dyDescent="0.2">
      <c r="B19" s="23"/>
      <c r="C19" s="22" t="s">
        <v>22</v>
      </c>
      <c r="D19" s="22">
        <v>215</v>
      </c>
      <c r="E19" s="21"/>
      <c r="F19" s="20" t="str">
        <f t="shared" si="0"/>
        <v/>
      </c>
      <c r="G19" s="19" t="str">
        <f t="shared" si="1"/>
        <v>●</v>
      </c>
      <c r="H19" s="13"/>
    </row>
    <row r="20" spans="2:8" ht="14.4" x14ac:dyDescent="0.2">
      <c r="B20" s="23"/>
      <c r="C20" s="22" t="s">
        <v>21</v>
      </c>
      <c r="D20" s="22">
        <v>200</v>
      </c>
      <c r="E20" s="21"/>
      <c r="F20" s="20" t="str">
        <f t="shared" si="0"/>
        <v/>
      </c>
      <c r="G20" s="19" t="str">
        <f t="shared" si="1"/>
        <v>●</v>
      </c>
      <c r="H20" s="13"/>
    </row>
    <row r="21" spans="2:8" ht="14.4" x14ac:dyDescent="0.2">
      <c r="B21" s="23"/>
      <c r="C21" s="22" t="s">
        <v>20</v>
      </c>
      <c r="D21" s="22">
        <v>10</v>
      </c>
      <c r="E21" s="21"/>
      <c r="F21" s="20" t="str">
        <f t="shared" si="0"/>
        <v/>
      </c>
      <c r="G21" s="19" t="str">
        <f t="shared" si="1"/>
        <v>×</v>
      </c>
    </row>
    <row r="22" spans="2:8" ht="14.4" x14ac:dyDescent="0.2">
      <c r="B22" s="23"/>
      <c r="C22" s="22" t="s">
        <v>19</v>
      </c>
      <c r="D22" s="22">
        <v>145</v>
      </c>
      <c r="E22" s="21"/>
      <c r="F22" s="20" t="str">
        <f t="shared" si="0"/>
        <v/>
      </c>
      <c r="G22" s="19" t="str">
        <f t="shared" si="1"/>
        <v>●</v>
      </c>
    </row>
    <row r="23" spans="2:8" ht="13.8" thickBot="1" x14ac:dyDescent="0.25">
      <c r="B23" s="18"/>
      <c r="C23" s="17"/>
      <c r="D23" s="16"/>
      <c r="E23" s="16"/>
      <c r="F23" s="15"/>
    </row>
    <row r="27" spans="2:8" x14ac:dyDescent="0.2">
      <c r="H27" s="13"/>
    </row>
    <row r="28" spans="2:8" x14ac:dyDescent="0.2">
      <c r="H28" s="13"/>
    </row>
    <row r="29" spans="2:8" x14ac:dyDescent="0.2">
      <c r="H29" s="13"/>
    </row>
    <row r="31" spans="2:8" x14ac:dyDescent="0.2">
      <c r="C31" s="14"/>
      <c r="D31" s="13"/>
      <c r="E31" s="13"/>
      <c r="F31" s="13"/>
    </row>
  </sheetData>
  <mergeCells count="1">
    <mergeCell ref="H5:J8"/>
  </mergeCells>
  <phoneticPr fontId="3"/>
  <pageMargins left="0.75" right="0.75" top="1" bottom="1" header="0.51200000000000001" footer="0.51200000000000001"/>
  <pageSetup paperSize="9" scale="84" orientation="portrait" horizontalDpi="720" verticalDpi="72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CC8B0-5E23-4C54-BD27-21C9F6CE9C8D}">
  <dimension ref="B1:R31"/>
  <sheetViews>
    <sheetView zoomScale="120" workbookViewId="0">
      <selection activeCell="H6" sqref="H6"/>
    </sheetView>
  </sheetViews>
  <sheetFormatPr defaultColWidth="7.4140625" defaultRowHeight="13.2" x14ac:dyDescent="0.2"/>
  <cols>
    <col min="1" max="1" width="2.75" style="11" customWidth="1"/>
    <col min="2" max="2" width="3" style="11" customWidth="1"/>
    <col min="3" max="3" width="14.58203125" style="11" customWidth="1"/>
    <col min="4" max="5" width="3.75" style="11" customWidth="1"/>
    <col min="6" max="6" width="3.4140625" style="11" customWidth="1"/>
    <col min="7" max="7" width="4.6640625" style="11" customWidth="1"/>
    <col min="8" max="9" width="4.1640625" style="11" customWidth="1"/>
    <col min="10" max="10" width="4.58203125" style="11" customWidth="1"/>
    <col min="11" max="11" width="4.08203125" style="11" customWidth="1"/>
    <col min="12" max="13" width="7.4140625" style="11" customWidth="1"/>
    <col min="14" max="14" width="4.1640625" style="11" customWidth="1"/>
    <col min="15" max="15" width="4.58203125" style="11" customWidth="1"/>
    <col min="16" max="16" width="3.5" style="11" customWidth="1"/>
    <col min="17" max="17" width="4.25" style="11" customWidth="1"/>
    <col min="18" max="18" width="7.4140625" style="11" customWidth="1"/>
    <col min="19" max="19" width="5.1640625" style="11" customWidth="1"/>
    <col min="20" max="16384" width="7.4140625" style="11"/>
  </cols>
  <sheetData>
    <row r="1" spans="2:18" ht="13.8" thickBot="1" x14ac:dyDescent="0.25">
      <c r="B1" s="11" t="s">
        <v>42</v>
      </c>
      <c r="N1" s="33">
        <f>TOP!G13</f>
        <v>0</v>
      </c>
    </row>
    <row r="2" spans="2:18" x14ac:dyDescent="0.2">
      <c r="B2" s="32"/>
      <c r="C2" s="44"/>
      <c r="D2" s="30"/>
      <c r="E2" s="30"/>
      <c r="F2" s="30"/>
      <c r="G2" s="30"/>
      <c r="H2" s="30"/>
      <c r="I2" s="30"/>
      <c r="J2" s="29"/>
    </row>
    <row r="3" spans="2:18" ht="17.25" customHeight="1" x14ac:dyDescent="0.2">
      <c r="B3" s="23"/>
      <c r="C3" s="104" t="s">
        <v>66</v>
      </c>
      <c r="D3" s="105"/>
      <c r="E3" s="105"/>
      <c r="F3" s="105"/>
      <c r="G3" s="105"/>
      <c r="H3" s="106"/>
      <c r="J3" s="42"/>
    </row>
    <row r="4" spans="2:18" x14ac:dyDescent="0.2">
      <c r="B4" s="23"/>
      <c r="C4" s="43"/>
      <c r="J4" s="42"/>
    </row>
    <row r="5" spans="2:18" ht="17.25" customHeight="1" x14ac:dyDescent="0.2">
      <c r="B5" s="23"/>
      <c r="C5" s="28" t="s">
        <v>65</v>
      </c>
      <c r="D5" s="28" t="s">
        <v>64</v>
      </c>
      <c r="E5" s="28" t="s">
        <v>63</v>
      </c>
      <c r="F5" s="28" t="s">
        <v>62</v>
      </c>
      <c r="G5" s="28" t="s">
        <v>61</v>
      </c>
      <c r="H5" s="28" t="s">
        <v>60</v>
      </c>
      <c r="I5" s="41"/>
      <c r="J5" s="40"/>
      <c r="K5" s="36"/>
      <c r="L5" s="39" t="s">
        <v>37</v>
      </c>
      <c r="M5" s="24"/>
      <c r="N5" s="24"/>
      <c r="O5" s="24"/>
      <c r="P5" s="24"/>
      <c r="Q5" s="24"/>
      <c r="R5" s="24"/>
    </row>
    <row r="6" spans="2:18" ht="14.4" x14ac:dyDescent="0.2">
      <c r="B6" s="23"/>
      <c r="C6" s="22" t="s">
        <v>59</v>
      </c>
      <c r="D6" s="22">
        <v>61</v>
      </c>
      <c r="E6" s="22">
        <v>9</v>
      </c>
      <c r="F6" s="22">
        <v>26</v>
      </c>
      <c r="G6" s="38">
        <f t="shared" ref="G6:G21" ca="1" si="0">DATEDIF(DATE(D6,E6,F6),NOW(),"y")</f>
        <v>60</v>
      </c>
      <c r="H6" s="21"/>
      <c r="I6" s="2" t="str">
        <f ca="1">IF(H6=J6,"○",IF(H6="","","×"))</f>
        <v/>
      </c>
      <c r="J6" s="37" t="str">
        <f t="shared" ref="J6:J21" ca="1" si="1">IF(G6&gt;=30,"要","")</f>
        <v>要</v>
      </c>
      <c r="K6" s="36"/>
      <c r="L6" s="103" t="s">
        <v>58</v>
      </c>
      <c r="M6" s="107"/>
      <c r="N6" s="107"/>
      <c r="O6" s="107"/>
      <c r="P6" s="25"/>
      <c r="Q6" s="24"/>
      <c r="R6" s="24"/>
    </row>
    <row r="7" spans="2:18" ht="14.4" x14ac:dyDescent="0.2">
      <c r="B7" s="23"/>
      <c r="C7" s="22" t="s">
        <v>57</v>
      </c>
      <c r="D7" s="22">
        <v>87</v>
      </c>
      <c r="E7" s="22">
        <v>2</v>
      </c>
      <c r="F7" s="22">
        <v>9</v>
      </c>
      <c r="G7" s="38">
        <f t="shared" ca="1" si="0"/>
        <v>35</v>
      </c>
      <c r="H7" s="21"/>
      <c r="I7" s="2" t="str">
        <f t="shared" ref="I7:I21" ca="1" si="2">IF(AND(H7=J7,H8=J8),"○",IF(H7="","","×"))</f>
        <v/>
      </c>
      <c r="J7" s="37" t="str">
        <f t="shared" ca="1" si="1"/>
        <v>要</v>
      </c>
      <c r="K7" s="36"/>
      <c r="L7" s="107"/>
      <c r="M7" s="107"/>
      <c r="N7" s="107"/>
      <c r="O7" s="107"/>
      <c r="P7" s="24"/>
      <c r="Q7" s="24"/>
      <c r="R7" s="24"/>
    </row>
    <row r="8" spans="2:18" ht="14.4" x14ac:dyDescent="0.2">
      <c r="B8" s="23"/>
      <c r="C8" s="22" t="s">
        <v>56</v>
      </c>
      <c r="D8" s="22">
        <v>64</v>
      </c>
      <c r="E8" s="22">
        <v>1</v>
      </c>
      <c r="F8" s="22">
        <v>4</v>
      </c>
      <c r="G8" s="38">
        <f t="shared" ca="1" si="0"/>
        <v>58</v>
      </c>
      <c r="H8" s="21"/>
      <c r="I8" s="2" t="str">
        <f t="shared" ca="1" si="2"/>
        <v/>
      </c>
      <c r="J8" s="37" t="str">
        <f t="shared" ca="1" si="1"/>
        <v>要</v>
      </c>
      <c r="K8" s="36"/>
      <c r="L8" s="107"/>
      <c r="M8" s="107"/>
      <c r="N8" s="107"/>
      <c r="O8" s="107"/>
    </row>
    <row r="9" spans="2:18" ht="14.4" x14ac:dyDescent="0.2">
      <c r="B9" s="23"/>
      <c r="C9" s="22" t="s">
        <v>55</v>
      </c>
      <c r="D9" s="22">
        <v>57</v>
      </c>
      <c r="E9" s="22">
        <v>6</v>
      </c>
      <c r="F9" s="22">
        <v>25</v>
      </c>
      <c r="G9" s="38">
        <f t="shared" ca="1" si="0"/>
        <v>65</v>
      </c>
      <c r="H9" s="21"/>
      <c r="I9" s="2" t="str">
        <f t="shared" ca="1" si="2"/>
        <v/>
      </c>
      <c r="J9" s="37" t="str">
        <f t="shared" ca="1" si="1"/>
        <v>要</v>
      </c>
      <c r="K9" s="36"/>
    </row>
    <row r="10" spans="2:18" ht="14.4" x14ac:dyDescent="0.2">
      <c r="B10" s="23"/>
      <c r="C10" s="22" t="s">
        <v>54</v>
      </c>
      <c r="D10" s="22">
        <v>68</v>
      </c>
      <c r="E10" s="22">
        <v>3</v>
      </c>
      <c r="F10" s="22">
        <v>3</v>
      </c>
      <c r="G10" s="38">
        <f t="shared" ca="1" si="0"/>
        <v>54</v>
      </c>
      <c r="H10" s="21"/>
      <c r="I10" s="2" t="str">
        <f t="shared" ca="1" si="2"/>
        <v/>
      </c>
      <c r="J10" s="37" t="str">
        <f t="shared" ca="1" si="1"/>
        <v>要</v>
      </c>
      <c r="K10" s="36"/>
    </row>
    <row r="11" spans="2:18" ht="14.4" x14ac:dyDescent="0.2">
      <c r="B11" s="23"/>
      <c r="C11" s="22" t="s">
        <v>53</v>
      </c>
      <c r="D11" s="22">
        <v>64</v>
      </c>
      <c r="E11" s="22">
        <v>4</v>
      </c>
      <c r="F11" s="22">
        <v>18</v>
      </c>
      <c r="G11" s="38">
        <f t="shared" ca="1" si="0"/>
        <v>58</v>
      </c>
      <c r="H11" s="21"/>
      <c r="I11" s="2" t="str">
        <f t="shared" ca="1" si="2"/>
        <v/>
      </c>
      <c r="J11" s="37" t="str">
        <f t="shared" ca="1" si="1"/>
        <v>要</v>
      </c>
      <c r="K11" s="36"/>
    </row>
    <row r="12" spans="2:18" ht="14.4" x14ac:dyDescent="0.2">
      <c r="B12" s="23"/>
      <c r="C12" s="22" t="s">
        <v>52</v>
      </c>
      <c r="D12" s="22">
        <v>72</v>
      </c>
      <c r="E12" s="22">
        <v>8</v>
      </c>
      <c r="F12" s="22">
        <v>31</v>
      </c>
      <c r="G12" s="38">
        <f t="shared" ca="1" si="0"/>
        <v>49</v>
      </c>
      <c r="H12" s="21"/>
      <c r="I12" s="2" t="str">
        <f t="shared" ca="1" si="2"/>
        <v/>
      </c>
      <c r="J12" s="37" t="str">
        <f t="shared" ca="1" si="1"/>
        <v>要</v>
      </c>
      <c r="K12" s="36"/>
    </row>
    <row r="13" spans="2:18" ht="14.4" x14ac:dyDescent="0.2">
      <c r="B13" s="23"/>
      <c r="C13" s="22" t="s">
        <v>51</v>
      </c>
      <c r="D13" s="22">
        <v>85</v>
      </c>
      <c r="E13" s="22">
        <v>1</v>
      </c>
      <c r="F13" s="22">
        <v>27</v>
      </c>
      <c r="G13" s="38">
        <f t="shared" ca="1" si="0"/>
        <v>37</v>
      </c>
      <c r="H13" s="21"/>
      <c r="I13" s="2" t="str">
        <f t="shared" ca="1" si="2"/>
        <v/>
      </c>
      <c r="J13" s="37" t="str">
        <f t="shared" ca="1" si="1"/>
        <v>要</v>
      </c>
      <c r="K13" s="36"/>
    </row>
    <row r="14" spans="2:18" ht="14.4" x14ac:dyDescent="0.2">
      <c r="B14" s="23"/>
      <c r="C14" s="22" t="s">
        <v>50</v>
      </c>
      <c r="D14" s="22">
        <v>49</v>
      </c>
      <c r="E14" s="22">
        <v>12</v>
      </c>
      <c r="F14" s="22">
        <v>12</v>
      </c>
      <c r="G14" s="38">
        <f t="shared" ca="1" si="0"/>
        <v>72</v>
      </c>
      <c r="H14" s="21"/>
      <c r="I14" s="2" t="str">
        <f t="shared" ca="1" si="2"/>
        <v/>
      </c>
      <c r="J14" s="37" t="str">
        <f t="shared" ca="1" si="1"/>
        <v>要</v>
      </c>
      <c r="K14" s="36"/>
    </row>
    <row r="15" spans="2:18" ht="14.4" x14ac:dyDescent="0.2">
      <c r="B15" s="23"/>
      <c r="C15" s="22" t="s">
        <v>49</v>
      </c>
      <c r="D15" s="22">
        <v>92</v>
      </c>
      <c r="E15" s="22">
        <v>5</v>
      </c>
      <c r="F15" s="22">
        <v>16</v>
      </c>
      <c r="G15" s="38">
        <f t="shared" ca="1" si="0"/>
        <v>30</v>
      </c>
      <c r="H15" s="21"/>
      <c r="I15" s="2" t="str">
        <f t="shared" ca="1" si="2"/>
        <v/>
      </c>
      <c r="J15" s="37" t="str">
        <f t="shared" ca="1" si="1"/>
        <v>要</v>
      </c>
      <c r="K15" s="36"/>
    </row>
    <row r="16" spans="2:18" ht="14.4" x14ac:dyDescent="0.2">
      <c r="B16" s="23"/>
      <c r="C16" s="22" t="s">
        <v>48</v>
      </c>
      <c r="D16" s="22">
        <v>30</v>
      </c>
      <c r="E16" s="22">
        <v>10</v>
      </c>
      <c r="F16" s="22">
        <v>4</v>
      </c>
      <c r="G16" s="38">
        <f t="shared" ca="1" si="0"/>
        <v>91</v>
      </c>
      <c r="H16" s="21"/>
      <c r="I16" s="2" t="str">
        <f t="shared" ca="1" si="2"/>
        <v/>
      </c>
      <c r="J16" s="37" t="str">
        <f t="shared" ca="1" si="1"/>
        <v>要</v>
      </c>
      <c r="K16" s="36"/>
    </row>
    <row r="17" spans="2:11" ht="14.4" x14ac:dyDescent="0.2">
      <c r="B17" s="23"/>
      <c r="C17" s="22" t="s">
        <v>47</v>
      </c>
      <c r="D17" s="22">
        <v>18</v>
      </c>
      <c r="E17" s="22">
        <v>7</v>
      </c>
      <c r="F17" s="22">
        <v>4</v>
      </c>
      <c r="G17" s="38">
        <f t="shared" ca="1" si="0"/>
        <v>104</v>
      </c>
      <c r="H17" s="21"/>
      <c r="I17" s="2" t="str">
        <f t="shared" ca="1" si="2"/>
        <v/>
      </c>
      <c r="J17" s="37" t="str">
        <f t="shared" ca="1" si="1"/>
        <v>要</v>
      </c>
      <c r="K17" s="36"/>
    </row>
    <row r="18" spans="2:11" ht="14.4" x14ac:dyDescent="0.2">
      <c r="B18" s="23"/>
      <c r="C18" s="22" t="s">
        <v>46</v>
      </c>
      <c r="D18" s="22">
        <v>80</v>
      </c>
      <c r="E18" s="22">
        <v>3</v>
      </c>
      <c r="F18" s="22">
        <v>1</v>
      </c>
      <c r="G18" s="38">
        <f t="shared" ca="1" si="0"/>
        <v>42</v>
      </c>
      <c r="H18" s="21"/>
      <c r="I18" s="2" t="str">
        <f t="shared" ca="1" si="2"/>
        <v/>
      </c>
      <c r="J18" s="37" t="str">
        <f t="shared" ca="1" si="1"/>
        <v>要</v>
      </c>
      <c r="K18" s="36"/>
    </row>
    <row r="19" spans="2:11" ht="14.4" x14ac:dyDescent="0.2">
      <c r="B19" s="23"/>
      <c r="C19" s="22" t="s">
        <v>45</v>
      </c>
      <c r="D19" s="22">
        <v>90</v>
      </c>
      <c r="E19" s="22">
        <v>11</v>
      </c>
      <c r="F19" s="22">
        <v>17</v>
      </c>
      <c r="G19" s="38">
        <f t="shared" ca="1" si="0"/>
        <v>31</v>
      </c>
      <c r="H19" s="21"/>
      <c r="I19" s="2" t="str">
        <f t="shared" ca="1" si="2"/>
        <v/>
      </c>
      <c r="J19" s="37" t="str">
        <f t="shared" ca="1" si="1"/>
        <v>要</v>
      </c>
      <c r="K19" s="36"/>
    </row>
    <row r="20" spans="2:11" ht="14.4" x14ac:dyDescent="0.2">
      <c r="B20" s="23"/>
      <c r="C20" s="22" t="s">
        <v>44</v>
      </c>
      <c r="D20" s="22">
        <v>22</v>
      </c>
      <c r="E20" s="22">
        <v>5</v>
      </c>
      <c r="F20" s="22">
        <v>19</v>
      </c>
      <c r="G20" s="38">
        <f t="shared" ca="1" si="0"/>
        <v>100</v>
      </c>
      <c r="H20" s="21"/>
      <c r="I20" s="2" t="str">
        <f t="shared" ca="1" si="2"/>
        <v/>
      </c>
      <c r="J20" s="37" t="str">
        <f t="shared" ca="1" si="1"/>
        <v>要</v>
      </c>
      <c r="K20" s="36"/>
    </row>
    <row r="21" spans="2:11" ht="14.4" x14ac:dyDescent="0.2">
      <c r="B21" s="23"/>
      <c r="C21" s="22" t="s">
        <v>43</v>
      </c>
      <c r="D21" s="22">
        <v>73</v>
      </c>
      <c r="E21" s="22">
        <v>12</v>
      </c>
      <c r="F21" s="22">
        <v>26</v>
      </c>
      <c r="G21" s="38">
        <f t="shared" ca="1" si="0"/>
        <v>48</v>
      </c>
      <c r="H21" s="21"/>
      <c r="I21" s="2" t="str">
        <f t="shared" ca="1" si="2"/>
        <v/>
      </c>
      <c r="J21" s="37" t="str">
        <f t="shared" ca="1" si="1"/>
        <v>要</v>
      </c>
      <c r="K21" s="36"/>
    </row>
    <row r="22" spans="2:11" ht="13.8" thickBot="1" x14ac:dyDescent="0.25">
      <c r="B22" s="18"/>
      <c r="C22" s="16"/>
      <c r="D22" s="16"/>
      <c r="E22" s="16"/>
      <c r="F22" s="16"/>
      <c r="G22" s="16"/>
      <c r="H22" s="16"/>
      <c r="I22" s="35"/>
      <c r="J22" s="34"/>
    </row>
    <row r="27" spans="2:11" x14ac:dyDescent="0.2">
      <c r="H27" s="13"/>
    </row>
    <row r="28" spans="2:11" x14ac:dyDescent="0.2">
      <c r="H28" s="13"/>
    </row>
    <row r="29" spans="2:11" x14ac:dyDescent="0.2">
      <c r="H29" s="13"/>
    </row>
    <row r="31" spans="2:11" x14ac:dyDescent="0.2">
      <c r="C31" s="13"/>
      <c r="D31" s="13"/>
      <c r="E31" s="13"/>
      <c r="F31" s="13"/>
    </row>
  </sheetData>
  <mergeCells count="2">
    <mergeCell ref="C3:H3"/>
    <mergeCell ref="L6:O8"/>
  </mergeCells>
  <phoneticPr fontId="3"/>
  <pageMargins left="0.75" right="0.75" top="1" bottom="1" header="0.51200000000000001" footer="0.51200000000000001"/>
  <pageSetup paperSize="9" scale="76" orientation="portrait" horizontalDpi="720" verticalDpi="72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C761-2910-4D55-9E4E-B8C10BE7D1C8}">
  <dimension ref="A1:J10"/>
  <sheetViews>
    <sheetView zoomScale="120" zoomScaleNormal="90" workbookViewId="0">
      <selection activeCell="D8" sqref="D8"/>
    </sheetView>
  </sheetViews>
  <sheetFormatPr defaultColWidth="7.9140625" defaultRowHeight="14.4" x14ac:dyDescent="0.2"/>
  <cols>
    <col min="1" max="3" width="7.4140625" style="45" customWidth="1"/>
    <col min="4" max="4" width="14.58203125" style="45" customWidth="1"/>
    <col min="5" max="6" width="7.1640625" style="45" customWidth="1"/>
    <col min="7" max="7" width="7.4140625" style="45" customWidth="1"/>
    <col min="8" max="16384" width="7.9140625" style="45"/>
  </cols>
  <sheetData>
    <row r="1" spans="1:10" x14ac:dyDescent="0.2">
      <c r="A1" s="45" t="s">
        <v>73</v>
      </c>
      <c r="G1" s="54"/>
      <c r="J1" s="53">
        <f>TOP!G13</f>
        <v>0</v>
      </c>
    </row>
    <row r="3" spans="1:10" x14ac:dyDescent="0.2">
      <c r="B3" s="50" t="s">
        <v>72</v>
      </c>
      <c r="C3" s="51"/>
      <c r="D3" s="52"/>
      <c r="E3" s="47"/>
      <c r="F3" s="47"/>
    </row>
    <row r="6" spans="1:10" x14ac:dyDescent="0.2">
      <c r="B6" s="50" t="s">
        <v>71</v>
      </c>
      <c r="E6" s="51"/>
      <c r="F6" s="51"/>
    </row>
    <row r="7" spans="1:10" x14ac:dyDescent="0.2">
      <c r="C7" s="49" t="s">
        <v>9</v>
      </c>
      <c r="D7" s="49" t="s">
        <v>8</v>
      </c>
      <c r="E7" s="51"/>
      <c r="F7" s="51"/>
    </row>
    <row r="8" spans="1:10" x14ac:dyDescent="0.2">
      <c r="C8" s="49">
        <v>80</v>
      </c>
      <c r="D8" s="48"/>
      <c r="E8" s="47" t="s">
        <v>70</v>
      </c>
      <c r="F8" s="2" t="str">
        <f>IF(D8="","",IF(OR(D8="Ａ",E8="A"),"○","×"))</f>
        <v/>
      </c>
      <c r="G8" s="50" t="s">
        <v>69</v>
      </c>
      <c r="H8" s="46"/>
    </row>
    <row r="9" spans="1:10" x14ac:dyDescent="0.2">
      <c r="C9" s="49">
        <v>60</v>
      </c>
      <c r="D9" s="48"/>
      <c r="E9" s="47" t="s">
        <v>68</v>
      </c>
      <c r="F9" s="2" t="str">
        <f>IF(D9="","",IF(OR(D9="Ｂ",E9="B"),"○","×"))</f>
        <v/>
      </c>
      <c r="H9" s="46"/>
    </row>
    <row r="10" spans="1:10" x14ac:dyDescent="0.2">
      <c r="C10" s="49">
        <v>40</v>
      </c>
      <c r="D10" s="48"/>
      <c r="E10" s="47" t="s">
        <v>67</v>
      </c>
      <c r="F10" s="2" t="str">
        <f>IF(D10="","",IF(OR(D10="C",E10="C"),"○","×"))</f>
        <v/>
      </c>
      <c r="H10" s="46"/>
    </row>
  </sheetData>
  <phoneticPr fontId="3"/>
  <pageMargins left="0.75" right="0.75" top="1" bottom="1" header="0.51200000000000001" footer="0.51200000000000001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1A186-1B8F-498F-A53D-ACCFA37BD344}">
  <dimension ref="B1:Q23"/>
  <sheetViews>
    <sheetView zoomScale="120" workbookViewId="0">
      <selection activeCell="E10" sqref="E10"/>
    </sheetView>
  </sheetViews>
  <sheetFormatPr defaultColWidth="7.25" defaultRowHeight="13.2" x14ac:dyDescent="0.2"/>
  <cols>
    <col min="1" max="1" width="2.4140625" style="55" customWidth="1"/>
    <col min="2" max="2" width="3.25" style="55" customWidth="1"/>
    <col min="3" max="3" width="14.08203125" style="55" customWidth="1"/>
    <col min="4" max="4" width="11.4140625" style="55" customWidth="1"/>
    <col min="5" max="5" width="9.08203125" style="55" customWidth="1"/>
    <col min="6" max="6" width="2.08203125" style="55" customWidth="1"/>
    <col min="7" max="7" width="6.4140625" style="55" customWidth="1"/>
    <col min="8" max="8" width="11.9140625" style="55" customWidth="1"/>
    <col min="9" max="9" width="10.4140625" style="55" customWidth="1"/>
    <col min="10" max="10" width="2.75" style="55" customWidth="1"/>
    <col min="11" max="13" width="6.58203125" style="55" customWidth="1"/>
    <col min="14" max="16" width="3.9140625" style="55" customWidth="1"/>
    <col min="17" max="16384" width="7.25" style="55"/>
  </cols>
  <sheetData>
    <row r="1" spans="2:17" s="85" customFormat="1" ht="16.2" x14ac:dyDescent="0.2">
      <c r="H1" s="94">
        <f>TOP!G13</f>
        <v>0</v>
      </c>
      <c r="Q1" s="91" t="s">
        <v>97</v>
      </c>
    </row>
    <row r="2" spans="2:17" s="85" customFormat="1" ht="16.2" x14ac:dyDescent="0.2">
      <c r="B2" s="93" t="s">
        <v>37</v>
      </c>
      <c r="Q2" s="91"/>
    </row>
    <row r="3" spans="2:17" s="85" customFormat="1" ht="16.2" x14ac:dyDescent="0.2">
      <c r="B3" s="93"/>
      <c r="C3" s="92" t="s">
        <v>96</v>
      </c>
      <c r="Q3" s="91"/>
    </row>
    <row r="4" spans="2:17" s="85" customFormat="1" ht="16.2" x14ac:dyDescent="0.2">
      <c r="C4" s="93" t="s">
        <v>95</v>
      </c>
      <c r="Q4" s="91"/>
    </row>
    <row r="5" spans="2:17" s="85" customFormat="1" ht="16.2" x14ac:dyDescent="0.2">
      <c r="C5" s="92"/>
      <c r="Q5" s="91"/>
    </row>
    <row r="6" spans="2:17" ht="14.25" customHeight="1" thickBot="1" x14ac:dyDescent="0.3">
      <c r="B6" s="90"/>
    </row>
    <row r="7" spans="2:17" x14ac:dyDescent="0.2">
      <c r="B7" s="89"/>
      <c r="C7" s="88"/>
      <c r="D7" s="88"/>
      <c r="E7" s="88"/>
      <c r="F7" s="88"/>
      <c r="G7" s="88"/>
      <c r="H7" s="88"/>
      <c r="I7" s="88"/>
      <c r="J7" s="87"/>
    </row>
    <row r="8" spans="2:17" ht="13.8" thickBot="1" x14ac:dyDescent="0.25">
      <c r="B8" s="62"/>
      <c r="C8" s="86" t="s">
        <v>94</v>
      </c>
      <c r="H8" s="55" t="s">
        <v>93</v>
      </c>
      <c r="J8" s="59"/>
      <c r="K8" s="85"/>
      <c r="L8" s="85"/>
      <c r="M8" s="85"/>
    </row>
    <row r="9" spans="2:17" ht="16.5" customHeight="1" thickBot="1" x14ac:dyDescent="0.25">
      <c r="B9" s="62"/>
      <c r="C9" s="84"/>
      <c r="D9" s="83" t="s">
        <v>92</v>
      </c>
      <c r="E9" s="81" t="s">
        <v>91</v>
      </c>
      <c r="F9" s="61"/>
      <c r="G9" s="61"/>
      <c r="H9" s="82" t="s">
        <v>92</v>
      </c>
      <c r="I9" s="81" t="s">
        <v>91</v>
      </c>
      <c r="J9" s="59"/>
      <c r="K9" s="72"/>
      <c r="L9" s="72"/>
      <c r="M9" s="72"/>
    </row>
    <row r="10" spans="2:17" ht="16.5" customHeight="1" thickTop="1" x14ac:dyDescent="0.2">
      <c r="B10" s="62"/>
      <c r="C10" s="80" t="s">
        <v>90</v>
      </c>
      <c r="D10" s="79">
        <v>120</v>
      </c>
      <c r="E10" s="68"/>
      <c r="F10" s="65" t="str">
        <f>IF(D10&gt;=100,"◎",IF(D10&gt;=50,"△","×"))</f>
        <v>◎</v>
      </c>
      <c r="G10" s="2" t="str">
        <f>IF(E10="","",IF(E10=F10,"○","×"))</f>
        <v/>
      </c>
      <c r="H10" s="78" t="s">
        <v>89</v>
      </c>
      <c r="I10" s="77" t="s">
        <v>103</v>
      </c>
      <c r="J10" s="59"/>
      <c r="K10" s="73"/>
    </row>
    <row r="11" spans="2:17" ht="16.5" customHeight="1" x14ac:dyDescent="0.2">
      <c r="B11" s="62"/>
      <c r="C11" s="70" t="s">
        <v>88</v>
      </c>
      <c r="D11" s="69">
        <v>110</v>
      </c>
      <c r="E11" s="68"/>
      <c r="F11" s="65" t="str">
        <f t="shared" ref="F11:F21" si="0">IF(D11&gt;=100,"◎",IF(D11&gt;=50,"△","×"))</f>
        <v>◎</v>
      </c>
      <c r="G11" s="64" t="str">
        <f t="shared" ref="G11:G21" si="1">IF(E11="","",IF(E11=F11,"○","×"))</f>
        <v/>
      </c>
      <c r="H11" s="70" t="s">
        <v>87</v>
      </c>
      <c r="I11" s="76" t="s">
        <v>86</v>
      </c>
      <c r="J11" s="59"/>
      <c r="K11" s="73"/>
    </row>
    <row r="12" spans="2:17" ht="16.5" customHeight="1" thickBot="1" x14ac:dyDescent="0.25">
      <c r="B12" s="62"/>
      <c r="C12" s="70" t="s">
        <v>85</v>
      </c>
      <c r="D12" s="69">
        <v>100</v>
      </c>
      <c r="E12" s="68"/>
      <c r="F12" s="65" t="str">
        <f t="shared" si="0"/>
        <v>◎</v>
      </c>
      <c r="G12" s="64" t="str">
        <f t="shared" si="1"/>
        <v/>
      </c>
      <c r="H12" s="67" t="s">
        <v>84</v>
      </c>
      <c r="I12" s="75" t="s">
        <v>83</v>
      </c>
      <c r="J12" s="59"/>
      <c r="K12" s="73"/>
      <c r="L12" s="72"/>
      <c r="M12" s="72"/>
      <c r="N12" s="71"/>
      <c r="O12" s="71"/>
      <c r="P12" s="71"/>
    </row>
    <row r="13" spans="2:17" ht="16.5" customHeight="1" x14ac:dyDescent="0.2">
      <c r="B13" s="62"/>
      <c r="C13" s="70" t="s">
        <v>82</v>
      </c>
      <c r="D13" s="69">
        <v>120</v>
      </c>
      <c r="E13" s="68"/>
      <c r="F13" s="65" t="str">
        <f t="shared" si="0"/>
        <v>◎</v>
      </c>
      <c r="G13" s="64" t="str">
        <f t="shared" si="1"/>
        <v/>
      </c>
      <c r="H13" s="60"/>
      <c r="I13" s="63"/>
      <c r="J13" s="59"/>
      <c r="K13" s="73"/>
      <c r="L13" s="72"/>
      <c r="M13" s="72"/>
      <c r="N13" s="71"/>
      <c r="O13" s="71"/>
      <c r="P13" s="71"/>
    </row>
    <row r="14" spans="2:17" ht="16.5" customHeight="1" x14ac:dyDescent="0.2">
      <c r="B14" s="62"/>
      <c r="C14" s="70" t="s">
        <v>81</v>
      </c>
      <c r="D14" s="69">
        <v>80</v>
      </c>
      <c r="E14" s="68"/>
      <c r="F14" s="65" t="str">
        <f t="shared" si="0"/>
        <v>△</v>
      </c>
      <c r="G14" s="64" t="str">
        <f t="shared" si="1"/>
        <v/>
      </c>
      <c r="J14" s="59"/>
      <c r="K14" s="73"/>
      <c r="L14" s="72"/>
      <c r="M14" s="72"/>
      <c r="N14" s="71"/>
      <c r="O14" s="71"/>
      <c r="P14" s="71"/>
    </row>
    <row r="15" spans="2:17" ht="16.5" customHeight="1" x14ac:dyDescent="0.2">
      <c r="B15" s="62"/>
      <c r="C15" s="70" t="s">
        <v>80</v>
      </c>
      <c r="D15" s="69">
        <v>40</v>
      </c>
      <c r="E15" s="68"/>
      <c r="F15" s="65" t="str">
        <f t="shared" si="0"/>
        <v>×</v>
      </c>
      <c r="G15" s="64" t="str">
        <f t="shared" si="1"/>
        <v/>
      </c>
      <c r="H15" s="60"/>
      <c r="I15"/>
      <c r="J15" s="59"/>
      <c r="K15" s="73"/>
      <c r="L15" s="72"/>
      <c r="M15" s="72"/>
      <c r="N15" s="71"/>
      <c r="O15" s="71"/>
      <c r="P15" s="71"/>
    </row>
    <row r="16" spans="2:17" ht="16.5" customHeight="1" x14ac:dyDescent="0.2">
      <c r="B16" s="62"/>
      <c r="C16" s="74" t="s">
        <v>79</v>
      </c>
      <c r="D16" s="69">
        <v>30</v>
      </c>
      <c r="E16" s="68"/>
      <c r="F16" s="65" t="str">
        <f t="shared" si="0"/>
        <v>×</v>
      </c>
      <c r="G16" s="64" t="str">
        <f t="shared" si="1"/>
        <v/>
      </c>
      <c r="H16" s="60"/>
      <c r="I16" s="63"/>
      <c r="J16" s="59"/>
      <c r="K16" s="73"/>
      <c r="L16" s="72"/>
      <c r="M16" s="72"/>
      <c r="N16" s="71"/>
      <c r="O16" s="71"/>
      <c r="P16" s="71"/>
    </row>
    <row r="17" spans="2:16" ht="16.5" customHeight="1" x14ac:dyDescent="0.2">
      <c r="B17" s="62"/>
      <c r="C17" s="70" t="s">
        <v>78</v>
      </c>
      <c r="D17" s="69">
        <v>45</v>
      </c>
      <c r="E17" s="68"/>
      <c r="F17" s="65" t="str">
        <f t="shared" si="0"/>
        <v>×</v>
      </c>
      <c r="G17" s="64" t="str">
        <f t="shared" si="1"/>
        <v/>
      </c>
      <c r="H17" s="60"/>
      <c r="I17" s="63"/>
      <c r="J17" s="59"/>
      <c r="K17" s="73"/>
      <c r="L17" s="72"/>
      <c r="M17" s="72"/>
      <c r="N17" s="71"/>
      <c r="O17" s="71"/>
      <c r="P17" s="71"/>
    </row>
    <row r="18" spans="2:16" ht="16.5" customHeight="1" x14ac:dyDescent="0.2">
      <c r="B18" s="62"/>
      <c r="C18" s="70" t="s">
        <v>77</v>
      </c>
      <c r="D18" s="69">
        <v>55</v>
      </c>
      <c r="E18" s="68"/>
      <c r="F18" s="65" t="str">
        <f t="shared" si="0"/>
        <v>△</v>
      </c>
      <c r="G18" s="64" t="str">
        <f t="shared" si="1"/>
        <v/>
      </c>
      <c r="H18" s="60"/>
      <c r="I18" s="63"/>
      <c r="J18" s="59"/>
      <c r="K18" s="73"/>
      <c r="L18" s="72"/>
      <c r="M18" s="72"/>
      <c r="N18" s="71"/>
      <c r="O18" s="71"/>
      <c r="P18" s="71"/>
    </row>
    <row r="19" spans="2:16" ht="16.5" customHeight="1" x14ac:dyDescent="0.2">
      <c r="B19" s="62"/>
      <c r="C19" s="70" t="s">
        <v>76</v>
      </c>
      <c r="D19" s="69">
        <v>70</v>
      </c>
      <c r="E19" s="68"/>
      <c r="F19" s="65" t="str">
        <f t="shared" si="0"/>
        <v>△</v>
      </c>
      <c r="G19" s="64" t="str">
        <f t="shared" si="1"/>
        <v/>
      </c>
      <c r="H19" s="60"/>
      <c r="I19" s="63"/>
      <c r="J19" s="59"/>
      <c r="K19" s="73"/>
      <c r="L19" s="72"/>
      <c r="M19" s="72"/>
      <c r="N19" s="71"/>
      <c r="O19" s="71"/>
      <c r="P19" s="71"/>
    </row>
    <row r="20" spans="2:16" ht="16.5" customHeight="1" x14ac:dyDescent="0.2">
      <c r="B20" s="62"/>
      <c r="C20" s="70" t="s">
        <v>75</v>
      </c>
      <c r="D20" s="69">
        <v>40</v>
      </c>
      <c r="E20" s="68"/>
      <c r="F20" s="65" t="str">
        <f t="shared" si="0"/>
        <v>×</v>
      </c>
      <c r="G20" s="64" t="str">
        <f t="shared" si="1"/>
        <v/>
      </c>
      <c r="H20" s="60"/>
      <c r="I20" s="63"/>
      <c r="J20" s="59"/>
    </row>
    <row r="21" spans="2:16" ht="16.5" customHeight="1" thickBot="1" x14ac:dyDescent="0.25">
      <c r="B21" s="62"/>
      <c r="C21" s="67" t="s">
        <v>74</v>
      </c>
      <c r="D21" s="66">
        <v>20</v>
      </c>
      <c r="E21" s="68"/>
      <c r="F21" s="65" t="str">
        <f t="shared" si="0"/>
        <v>×</v>
      </c>
      <c r="G21" s="64" t="str">
        <f t="shared" si="1"/>
        <v/>
      </c>
      <c r="H21" s="60"/>
      <c r="I21" s="63"/>
      <c r="J21" s="59"/>
    </row>
    <row r="22" spans="2:16" ht="16.2" x14ac:dyDescent="0.2">
      <c r="B22" s="62"/>
      <c r="C22" s="60" t="s">
        <v>104</v>
      </c>
      <c r="D22" s="61"/>
      <c r="E22" s="60"/>
      <c r="F22" s="60"/>
      <c r="G22" s="60"/>
      <c r="H22" s="60"/>
      <c r="I22"/>
      <c r="J22" s="59"/>
    </row>
    <row r="23" spans="2:16" ht="13.8" thickBot="1" x14ac:dyDescent="0.25">
      <c r="B23" s="58"/>
      <c r="C23" s="57"/>
      <c r="D23" s="57"/>
      <c r="E23" s="57"/>
      <c r="F23" s="57"/>
      <c r="G23" s="57"/>
      <c r="H23" s="57"/>
      <c r="I23" s="57"/>
      <c r="J23" s="56"/>
    </row>
  </sheetData>
  <phoneticPr fontId="3"/>
  <pageMargins left="0.75" right="0.41" top="0.56999999999999995" bottom="0.6" header="0.36" footer="0.27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0CD2-1FD4-412A-9265-164F91BE0A49}">
  <dimension ref="A1:F1"/>
  <sheetViews>
    <sheetView workbookViewId="0">
      <selection activeCell="F1" sqref="F1"/>
    </sheetView>
  </sheetViews>
  <sheetFormatPr defaultRowHeight="16.2" x14ac:dyDescent="0.2"/>
  <sheetData>
    <row r="1" spans="1:6" x14ac:dyDescent="0.2">
      <c r="A1" t="s">
        <v>101</v>
      </c>
      <c r="F1">
        <f>TOP!G13</f>
        <v>0</v>
      </c>
    </row>
  </sheetData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TOP</vt:lpstr>
      <vt:lpstr>条件文</vt:lpstr>
      <vt:lpstr>条件文練習Ⅰ</vt:lpstr>
      <vt:lpstr>条件文練習Ⅱ</vt:lpstr>
      <vt:lpstr>条件文（ネスト）</vt:lpstr>
      <vt:lpstr>条件文（ネスト）練習Ⅰ</vt:lpstr>
      <vt:lpstr>成績評価表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小野功一郎</dc:creator>
  <cp:lastModifiedBy>小野功一郎</cp:lastModifiedBy>
  <dcterms:created xsi:type="dcterms:W3CDTF">2020-06-13T11:30:17Z</dcterms:created>
  <dcterms:modified xsi:type="dcterms:W3CDTF">2022-07-06T14:07:05Z</dcterms:modified>
</cp:coreProperties>
</file>